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l.hola\Desktop\Race Program Larix 2026_27\"/>
    </mc:Choice>
  </mc:AlternateContent>
  <xr:revisionPtr revIDLastSave="0" documentId="13_ncr:1_{B5675C70-7370-48F1-A302-A3A66578A808}" xr6:coauthVersionLast="47" xr6:coauthVersionMax="47" xr10:uidLastSave="{00000000-0000-0000-0000-000000000000}"/>
  <workbookProtection workbookAlgorithmName="SHA-512" workbookHashValue="AipbPnQuECLO5FPl/tjc0FkcFMonyouc0CowgUzooX+BJzgXyQsBDmChr4cNwsdhr6IEuKV7yeUnoLVgK09cNA==" workbookSaltValue="vGHIHt376swuWfYALVZPuQ==" workbookSpinCount="100000" lockStructure="1"/>
  <bookViews>
    <workbookView xWindow="-108" yWindow="-108" windowWidth="23256" windowHeight="12456" firstSheet="1" activeTab="1" xr2:uid="{00000000-000D-0000-FFFF-FFFF00000000}"/>
  </bookViews>
  <sheets>
    <sheet name="DANE WEJSCIOWE" sheetId="1" state="hidden" r:id="rId1"/>
    <sheet name="Dane zamawiającego" sheetId="3" r:id="rId2"/>
    <sheet name="Zamówienie" sheetId="4" r:id="rId3"/>
  </sheets>
  <definedNames>
    <definedName name="_xlnm._FilterDatabase" localSheetId="2" hidden="1">Zamówienie!$A$9:$M$92</definedName>
    <definedName name="_xlnm.Print_Area" localSheetId="1">'Dane zamawiającego'!$A$1:$G$39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41" i="4" l="1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K426" i="4"/>
  <c r="K427" i="4"/>
  <c r="K428" i="4"/>
  <c r="K429" i="4"/>
  <c r="K430" i="4"/>
  <c r="K431" i="4"/>
  <c r="K432" i="4"/>
  <c r="K433" i="4"/>
  <c r="K434" i="4"/>
  <c r="K435" i="4"/>
  <c r="K436" i="4"/>
  <c r="K437" i="4"/>
  <c r="K438" i="4"/>
  <c r="K439" i="4"/>
  <c r="K440" i="4"/>
  <c r="K441" i="4"/>
  <c r="K442" i="4"/>
  <c r="K443" i="4"/>
  <c r="K444" i="4"/>
  <c r="K445" i="4"/>
  <c r="K446" i="4"/>
  <c r="K447" i="4"/>
  <c r="K448" i="4"/>
  <c r="K449" i="4"/>
  <c r="K450" i="4"/>
  <c r="K451" i="4"/>
  <c r="K452" i="4"/>
  <c r="K453" i="4"/>
  <c r="K454" i="4"/>
  <c r="K455" i="4"/>
  <c r="K456" i="4"/>
  <c r="K457" i="4"/>
  <c r="K458" i="4"/>
  <c r="K459" i="4"/>
  <c r="K460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89" i="4"/>
  <c r="K490" i="4"/>
  <c r="K491" i="4"/>
  <c r="K492" i="4"/>
  <c r="K493" i="4"/>
  <c r="K494" i="4"/>
  <c r="K495" i="4"/>
  <c r="K496" i="4"/>
  <c r="K497" i="4"/>
  <c r="K498" i="4"/>
  <c r="K499" i="4"/>
  <c r="K500" i="4"/>
  <c r="K501" i="4"/>
  <c r="K502" i="4"/>
  <c r="K503" i="4"/>
  <c r="K504" i="4"/>
  <c r="K505" i="4"/>
  <c r="K506" i="4"/>
  <c r="K507" i="4"/>
  <c r="K508" i="4"/>
  <c r="K509" i="4"/>
  <c r="K510" i="4"/>
  <c r="K511" i="4"/>
  <c r="K512" i="4"/>
  <c r="K513" i="4"/>
  <c r="K514" i="4"/>
  <c r="K515" i="4"/>
  <c r="K516" i="4"/>
  <c r="K517" i="4"/>
  <c r="K518" i="4"/>
  <c r="K519" i="4"/>
  <c r="K520" i="4"/>
  <c r="K521" i="4"/>
  <c r="K522" i="4"/>
  <c r="K523" i="4"/>
  <c r="K524" i="4"/>
  <c r="K525" i="4"/>
  <c r="K526" i="4"/>
  <c r="K527" i="4"/>
  <c r="K528" i="4"/>
  <c r="K529" i="4"/>
  <c r="K530" i="4"/>
  <c r="K531" i="4"/>
  <c r="K532" i="4"/>
  <c r="K533" i="4"/>
  <c r="K534" i="4"/>
  <c r="K535" i="4"/>
  <c r="K536" i="4"/>
  <c r="K537" i="4"/>
  <c r="K538" i="4"/>
  <c r="K539" i="4"/>
  <c r="K540" i="4"/>
  <c r="K541" i="4"/>
  <c r="K542" i="4"/>
  <c r="K543" i="4"/>
  <c r="K544" i="4"/>
  <c r="K545" i="4"/>
  <c r="K546" i="4"/>
  <c r="K547" i="4"/>
  <c r="K548" i="4"/>
  <c r="K549" i="4"/>
  <c r="K550" i="4"/>
  <c r="K551" i="4"/>
  <c r="K552" i="4"/>
  <c r="K553" i="4"/>
  <c r="K554" i="4"/>
  <c r="K555" i="4"/>
  <c r="K556" i="4"/>
  <c r="K557" i="4"/>
  <c r="K558" i="4"/>
  <c r="K559" i="4"/>
  <c r="K560" i="4"/>
  <c r="K561" i="4"/>
  <c r="K562" i="4"/>
  <c r="K563" i="4"/>
  <c r="K564" i="4"/>
  <c r="K565" i="4"/>
  <c r="K566" i="4"/>
  <c r="K567" i="4"/>
  <c r="K568" i="4"/>
  <c r="K569" i="4"/>
  <c r="K570" i="4"/>
  <c r="K571" i="4"/>
  <c r="K572" i="4"/>
  <c r="K573" i="4"/>
  <c r="K574" i="4"/>
  <c r="K575" i="4"/>
  <c r="K576" i="4"/>
  <c r="K577" i="4"/>
  <c r="K578" i="4"/>
  <c r="K579" i="4"/>
  <c r="K580" i="4"/>
  <c r="K581" i="4"/>
  <c r="K582" i="4"/>
  <c r="K583" i="4"/>
  <c r="K584" i="4"/>
  <c r="K585" i="4"/>
  <c r="K586" i="4"/>
  <c r="K587" i="4"/>
  <c r="K588" i="4"/>
  <c r="K589" i="4"/>
  <c r="K590" i="4"/>
  <c r="K591" i="4"/>
  <c r="K592" i="4"/>
  <c r="K593" i="4"/>
  <c r="K594" i="4"/>
  <c r="K595" i="4"/>
  <c r="K596" i="4"/>
  <c r="K597" i="4"/>
  <c r="K598" i="4"/>
  <c r="K599" i="4"/>
  <c r="K600" i="4"/>
  <c r="K601" i="4"/>
  <c r="K602" i="4"/>
  <c r="K603" i="4"/>
  <c r="K604" i="4"/>
  <c r="K605" i="4"/>
  <c r="K606" i="4"/>
  <c r="K607" i="4"/>
  <c r="K608" i="4"/>
  <c r="K609" i="4"/>
  <c r="K610" i="4"/>
  <c r="K611" i="4"/>
  <c r="K612" i="4"/>
  <c r="K613" i="4"/>
  <c r="K614" i="4"/>
  <c r="K615" i="4"/>
  <c r="K616" i="4"/>
  <c r="K617" i="4"/>
  <c r="K618" i="4"/>
  <c r="K619" i="4"/>
  <c r="K620" i="4"/>
  <c r="K621" i="4"/>
  <c r="K622" i="4"/>
  <c r="K623" i="4"/>
  <c r="K624" i="4"/>
  <c r="K625" i="4"/>
  <c r="K626" i="4"/>
  <c r="K627" i="4"/>
  <c r="K628" i="4"/>
  <c r="K629" i="4"/>
  <c r="K630" i="4"/>
  <c r="K631" i="4"/>
  <c r="K632" i="4"/>
  <c r="K633" i="4"/>
  <c r="K634" i="4"/>
  <c r="K635" i="4"/>
  <c r="K636" i="4"/>
  <c r="K637" i="4"/>
  <c r="K638" i="4"/>
  <c r="K639" i="4"/>
  <c r="K640" i="4"/>
  <c r="K641" i="4"/>
  <c r="K642" i="4"/>
  <c r="K643" i="4"/>
  <c r="K644" i="4"/>
  <c r="K645" i="4"/>
  <c r="K646" i="4"/>
  <c r="K647" i="4"/>
  <c r="K648" i="4"/>
  <c r="K649" i="4"/>
  <c r="K650" i="4"/>
  <c r="K651" i="4"/>
  <c r="K652" i="4"/>
  <c r="K653" i="4"/>
  <c r="K654" i="4"/>
  <c r="K655" i="4"/>
  <c r="K656" i="4"/>
  <c r="K657" i="4"/>
  <c r="K658" i="4"/>
  <c r="K659" i="4"/>
  <c r="K660" i="4"/>
  <c r="K661" i="4"/>
  <c r="K662" i="4"/>
  <c r="K663" i="4"/>
  <c r="K664" i="4"/>
  <c r="K665" i="4"/>
  <c r="K666" i="4"/>
  <c r="K667" i="4"/>
  <c r="K668" i="4"/>
  <c r="K669" i="4"/>
  <c r="K670" i="4"/>
  <c r="K671" i="4"/>
  <c r="K672" i="4"/>
  <c r="K673" i="4"/>
  <c r="K674" i="4"/>
  <c r="K675" i="4"/>
  <c r="K676" i="4"/>
  <c r="K677" i="4"/>
  <c r="K678" i="4"/>
  <c r="K679" i="4"/>
  <c r="K680" i="4"/>
  <c r="K681" i="4"/>
  <c r="K682" i="4"/>
  <c r="K683" i="4"/>
  <c r="K684" i="4"/>
  <c r="K685" i="4"/>
  <c r="K686" i="4"/>
  <c r="K687" i="4"/>
  <c r="K688" i="4"/>
  <c r="K689" i="4"/>
  <c r="K690" i="4"/>
  <c r="K691" i="4"/>
  <c r="K692" i="4"/>
  <c r="K693" i="4"/>
  <c r="K694" i="4"/>
  <c r="K695" i="4"/>
  <c r="K696" i="4"/>
  <c r="K697" i="4"/>
  <c r="K698" i="4"/>
  <c r="K699" i="4"/>
  <c r="K700" i="4"/>
  <c r="K701" i="4"/>
  <c r="K702" i="4"/>
  <c r="K703" i="4"/>
  <c r="K704" i="4"/>
  <c r="K705" i="4"/>
  <c r="K706" i="4"/>
  <c r="K707" i="4"/>
  <c r="K708" i="4"/>
  <c r="K709" i="4"/>
  <c r="K710" i="4"/>
  <c r="K711" i="4"/>
  <c r="K712" i="4"/>
  <c r="K713" i="4"/>
  <c r="K714" i="4"/>
  <c r="K715" i="4"/>
  <c r="K716" i="4"/>
  <c r="K717" i="4"/>
  <c r="K718" i="4"/>
  <c r="K719" i="4"/>
  <c r="K720" i="4"/>
  <c r="K721" i="4"/>
  <c r="K722" i="4"/>
  <c r="K723" i="4"/>
  <c r="K724" i="4"/>
  <c r="K725" i="4"/>
  <c r="K726" i="4"/>
  <c r="K727" i="4"/>
  <c r="K728" i="4"/>
  <c r="K729" i="4"/>
  <c r="K730" i="4"/>
  <c r="K731" i="4"/>
  <c r="K732" i="4"/>
  <c r="K733" i="4"/>
  <c r="K734" i="4"/>
  <c r="K735" i="4"/>
  <c r="K736" i="4"/>
  <c r="K737" i="4"/>
  <c r="K738" i="4"/>
  <c r="K739" i="4"/>
  <c r="K740" i="4"/>
  <c r="K741" i="4"/>
  <c r="K742" i="4"/>
  <c r="K743" i="4"/>
  <c r="K744" i="4"/>
  <c r="K745" i="4"/>
  <c r="K746" i="4"/>
  <c r="K747" i="4"/>
  <c r="K748" i="4"/>
  <c r="K749" i="4"/>
  <c r="K750" i="4"/>
  <c r="K751" i="4"/>
  <c r="K752" i="4"/>
  <c r="K753" i="4"/>
  <c r="K754" i="4"/>
  <c r="K755" i="4"/>
  <c r="K756" i="4"/>
  <c r="K757" i="4"/>
  <c r="K758" i="4"/>
  <c r="K759" i="4"/>
  <c r="K760" i="4"/>
  <c r="K761" i="4"/>
  <c r="K762" i="4"/>
  <c r="K763" i="4"/>
  <c r="K764" i="4"/>
  <c r="K765" i="4"/>
  <c r="K766" i="4"/>
  <c r="K767" i="4"/>
  <c r="K768" i="4"/>
  <c r="K769" i="4"/>
  <c r="K770" i="4"/>
  <c r="K771" i="4"/>
  <c r="K772" i="4"/>
  <c r="K773" i="4"/>
  <c r="K774" i="4"/>
  <c r="K775" i="4"/>
  <c r="K776" i="4"/>
  <c r="K777" i="4"/>
  <c r="K778" i="4"/>
  <c r="K779" i="4"/>
  <c r="K780" i="4"/>
  <c r="K781" i="4"/>
  <c r="K782" i="4"/>
  <c r="K783" i="4"/>
  <c r="K784" i="4"/>
  <c r="K785" i="4"/>
  <c r="K786" i="4"/>
  <c r="K787" i="4"/>
  <c r="K788" i="4"/>
  <c r="K789" i="4"/>
  <c r="K790" i="4"/>
  <c r="K791" i="4"/>
  <c r="K792" i="4"/>
  <c r="K793" i="4"/>
  <c r="K794" i="4"/>
  <c r="K795" i="4"/>
  <c r="K796" i="4"/>
  <c r="K797" i="4"/>
  <c r="K798" i="4"/>
  <c r="K799" i="4"/>
  <c r="K800" i="4"/>
  <c r="K801" i="4"/>
  <c r="K802" i="4"/>
  <c r="K803" i="4"/>
  <c r="K804" i="4"/>
  <c r="K805" i="4"/>
  <c r="K806" i="4"/>
  <c r="K807" i="4"/>
  <c r="K808" i="4"/>
  <c r="K809" i="4"/>
  <c r="K810" i="4"/>
  <c r="K811" i="4"/>
  <c r="K812" i="4"/>
  <c r="K813" i="4"/>
  <c r="K814" i="4"/>
  <c r="K815" i="4"/>
  <c r="K816" i="4"/>
  <c r="K817" i="4"/>
  <c r="K818" i="4"/>
  <c r="K819" i="4"/>
  <c r="K820" i="4"/>
  <c r="K821" i="4"/>
  <c r="K822" i="4"/>
  <c r="K823" i="4"/>
  <c r="K824" i="4"/>
  <c r="K825" i="4"/>
  <c r="K826" i="4"/>
  <c r="K827" i="4"/>
  <c r="K828" i="4"/>
  <c r="K829" i="4"/>
  <c r="K830" i="4"/>
  <c r="K831" i="4"/>
  <c r="K832" i="4"/>
  <c r="K833" i="4"/>
  <c r="K834" i="4"/>
  <c r="K835" i="4"/>
  <c r="K836" i="4"/>
  <c r="K837" i="4"/>
  <c r="K838" i="4"/>
  <c r="K839" i="4"/>
  <c r="K840" i="4"/>
  <c r="K841" i="4"/>
  <c r="K842" i="4"/>
  <c r="K843" i="4"/>
  <c r="K844" i="4"/>
  <c r="K845" i="4"/>
  <c r="K846" i="4"/>
  <c r="K847" i="4"/>
  <c r="K848" i="4"/>
  <c r="K849" i="4"/>
  <c r="K850" i="4"/>
  <c r="K851" i="4"/>
  <c r="K852" i="4"/>
  <c r="K853" i="4"/>
  <c r="K854" i="4"/>
  <c r="K855" i="4"/>
  <c r="K856" i="4"/>
  <c r="K857" i="4"/>
  <c r="K858" i="4"/>
  <c r="K859" i="4"/>
  <c r="K860" i="4"/>
  <c r="K861" i="4"/>
  <c r="K862" i="4"/>
  <c r="K863" i="4"/>
  <c r="K864" i="4"/>
  <c r="K865" i="4"/>
  <c r="K866" i="4"/>
  <c r="K867" i="4"/>
  <c r="K868" i="4"/>
  <c r="K869" i="4"/>
  <c r="K870" i="4"/>
  <c r="K871" i="4"/>
  <c r="K872" i="4"/>
  <c r="K873" i="4"/>
  <c r="F4" i="4"/>
  <c r="J874" i="4"/>
  <c r="K874" i="4" s="1"/>
  <c r="J873" i="4"/>
  <c r="J872" i="4"/>
  <c r="J871" i="4"/>
  <c r="J870" i="4"/>
  <c r="J869" i="4"/>
  <c r="J868" i="4"/>
  <c r="J867" i="4"/>
  <c r="J866" i="4"/>
  <c r="J865" i="4"/>
  <c r="J864" i="4"/>
  <c r="J863" i="4"/>
  <c r="J862" i="4"/>
  <c r="J861" i="4"/>
  <c r="J860" i="4"/>
  <c r="J859" i="4"/>
  <c r="J858" i="4"/>
  <c r="J857" i="4"/>
  <c r="J856" i="4"/>
  <c r="J855" i="4"/>
  <c r="J854" i="4"/>
  <c r="J853" i="4"/>
  <c r="J852" i="4"/>
  <c r="J851" i="4"/>
  <c r="J850" i="4"/>
  <c r="J849" i="4"/>
  <c r="J848" i="4"/>
  <c r="J847" i="4"/>
  <c r="J846" i="4"/>
  <c r="J845" i="4"/>
  <c r="J844" i="4"/>
  <c r="J843" i="4"/>
  <c r="J842" i="4"/>
  <c r="J841" i="4"/>
  <c r="J840" i="4"/>
  <c r="J839" i="4"/>
  <c r="J838" i="4"/>
  <c r="J837" i="4"/>
  <c r="J836" i="4"/>
  <c r="J835" i="4"/>
  <c r="J834" i="4"/>
  <c r="J833" i="4"/>
  <c r="J832" i="4"/>
  <c r="J831" i="4"/>
  <c r="J830" i="4"/>
  <c r="J829" i="4"/>
  <c r="J828" i="4"/>
  <c r="J827" i="4"/>
  <c r="J826" i="4"/>
  <c r="J825" i="4"/>
  <c r="J824" i="4"/>
  <c r="J823" i="4"/>
  <c r="J822" i="4"/>
  <c r="J821" i="4"/>
  <c r="J820" i="4"/>
  <c r="J819" i="4"/>
  <c r="J818" i="4"/>
  <c r="J817" i="4"/>
  <c r="J816" i="4"/>
  <c r="J815" i="4"/>
  <c r="J814" i="4"/>
  <c r="J813" i="4"/>
  <c r="J812" i="4"/>
  <c r="J811" i="4"/>
  <c r="J810" i="4"/>
  <c r="J809" i="4"/>
  <c r="J808" i="4"/>
  <c r="J807" i="4"/>
  <c r="J806" i="4"/>
  <c r="J805" i="4"/>
  <c r="J804" i="4"/>
  <c r="J803" i="4"/>
  <c r="J802" i="4"/>
  <c r="J801" i="4"/>
  <c r="J800" i="4"/>
  <c r="J799" i="4"/>
  <c r="J798" i="4"/>
  <c r="J797" i="4"/>
  <c r="J796" i="4"/>
  <c r="J795" i="4"/>
  <c r="J794" i="4"/>
  <c r="J793" i="4"/>
  <c r="J792" i="4"/>
  <c r="J791" i="4"/>
  <c r="J790" i="4"/>
  <c r="J789" i="4"/>
  <c r="J788" i="4"/>
  <c r="J787" i="4"/>
  <c r="J786" i="4"/>
  <c r="J785" i="4"/>
  <c r="J784" i="4"/>
  <c r="J783" i="4"/>
  <c r="J782" i="4"/>
  <c r="J781" i="4"/>
  <c r="J780" i="4"/>
  <c r="J779" i="4"/>
  <c r="J778" i="4"/>
  <c r="J777" i="4"/>
  <c r="J776" i="4"/>
  <c r="J775" i="4"/>
  <c r="J774" i="4"/>
  <c r="J773" i="4"/>
  <c r="J772" i="4"/>
  <c r="J771" i="4"/>
  <c r="J770" i="4"/>
  <c r="J769" i="4"/>
  <c r="J768" i="4"/>
  <c r="J767" i="4"/>
  <c r="J766" i="4"/>
  <c r="J765" i="4"/>
  <c r="J764" i="4"/>
  <c r="J763" i="4"/>
  <c r="J762" i="4"/>
  <c r="J761" i="4"/>
  <c r="J760" i="4"/>
  <c r="J759" i="4"/>
  <c r="J758" i="4"/>
  <c r="J757" i="4"/>
  <c r="J756" i="4"/>
  <c r="J755" i="4"/>
  <c r="J754" i="4"/>
  <c r="J753" i="4"/>
  <c r="J752" i="4"/>
  <c r="J751" i="4"/>
  <c r="J750" i="4"/>
  <c r="J749" i="4"/>
  <c r="J748" i="4"/>
  <c r="J747" i="4"/>
  <c r="J746" i="4"/>
  <c r="J745" i="4"/>
  <c r="J744" i="4"/>
  <c r="J743" i="4"/>
  <c r="J742" i="4"/>
  <c r="J741" i="4"/>
  <c r="J740" i="4"/>
  <c r="J739" i="4"/>
  <c r="J738" i="4"/>
  <c r="J737" i="4"/>
  <c r="J736" i="4"/>
  <c r="J735" i="4"/>
  <c r="J734" i="4"/>
  <c r="J733" i="4"/>
  <c r="J732" i="4"/>
  <c r="J731" i="4"/>
  <c r="J730" i="4"/>
  <c r="J729" i="4"/>
  <c r="J728" i="4"/>
  <c r="J727" i="4"/>
  <c r="J726" i="4"/>
  <c r="J725" i="4"/>
  <c r="J724" i="4"/>
  <c r="J723" i="4"/>
  <c r="J722" i="4"/>
  <c r="J721" i="4"/>
  <c r="J720" i="4"/>
  <c r="J719" i="4"/>
  <c r="J718" i="4"/>
  <c r="J717" i="4"/>
  <c r="J716" i="4"/>
  <c r="J715" i="4"/>
  <c r="J714" i="4"/>
  <c r="J713" i="4"/>
  <c r="J712" i="4"/>
  <c r="J711" i="4"/>
  <c r="J710" i="4"/>
  <c r="J709" i="4"/>
  <c r="J708" i="4"/>
  <c r="J707" i="4"/>
  <c r="J706" i="4"/>
  <c r="J705" i="4"/>
  <c r="J704" i="4"/>
  <c r="J703" i="4"/>
  <c r="J702" i="4"/>
  <c r="J701" i="4"/>
  <c r="J700" i="4"/>
  <c r="J699" i="4"/>
  <c r="J698" i="4"/>
  <c r="J697" i="4"/>
  <c r="J696" i="4"/>
  <c r="J695" i="4"/>
  <c r="J694" i="4"/>
  <c r="J693" i="4"/>
  <c r="J692" i="4"/>
  <c r="J691" i="4"/>
  <c r="J690" i="4"/>
  <c r="J689" i="4"/>
  <c r="J688" i="4"/>
  <c r="J687" i="4"/>
  <c r="J686" i="4"/>
  <c r="J685" i="4"/>
  <c r="J684" i="4"/>
  <c r="J683" i="4"/>
  <c r="J682" i="4"/>
  <c r="J681" i="4"/>
  <c r="J680" i="4"/>
  <c r="J679" i="4"/>
  <c r="J678" i="4"/>
  <c r="J677" i="4"/>
  <c r="J676" i="4"/>
  <c r="J675" i="4"/>
  <c r="J674" i="4"/>
  <c r="J673" i="4"/>
  <c r="J672" i="4"/>
  <c r="J671" i="4"/>
  <c r="J670" i="4"/>
  <c r="J669" i="4"/>
  <c r="J668" i="4"/>
  <c r="J667" i="4"/>
  <c r="J666" i="4"/>
  <c r="J665" i="4"/>
  <c r="J664" i="4"/>
  <c r="J663" i="4"/>
  <c r="J662" i="4"/>
  <c r="J661" i="4"/>
  <c r="J660" i="4"/>
  <c r="J659" i="4"/>
  <c r="J658" i="4"/>
  <c r="J657" i="4"/>
  <c r="J656" i="4"/>
  <c r="J655" i="4"/>
  <c r="J654" i="4"/>
  <c r="J653" i="4"/>
  <c r="J652" i="4"/>
  <c r="J651" i="4"/>
  <c r="J650" i="4"/>
  <c r="J649" i="4"/>
  <c r="J648" i="4"/>
  <c r="J647" i="4"/>
  <c r="J646" i="4"/>
  <c r="J645" i="4"/>
  <c r="J644" i="4"/>
  <c r="J643" i="4"/>
  <c r="J642" i="4"/>
  <c r="J641" i="4"/>
  <c r="J640" i="4"/>
  <c r="J639" i="4"/>
  <c r="J638" i="4"/>
  <c r="J637" i="4"/>
  <c r="J636" i="4"/>
  <c r="J635" i="4"/>
  <c r="J634" i="4"/>
  <c r="J633" i="4"/>
  <c r="J632" i="4"/>
  <c r="J631" i="4"/>
  <c r="J630" i="4"/>
  <c r="J629" i="4"/>
  <c r="J628" i="4"/>
  <c r="J627" i="4"/>
  <c r="J626" i="4"/>
  <c r="J625" i="4"/>
  <c r="J624" i="4"/>
  <c r="J623" i="4"/>
  <c r="J622" i="4"/>
  <c r="J621" i="4"/>
  <c r="J620" i="4"/>
  <c r="G4" i="4"/>
  <c r="H4" i="4"/>
  <c r="J10" i="4"/>
  <c r="K10" i="4"/>
  <c r="J11" i="4"/>
  <c r="K11" i="4" s="1"/>
  <c r="J12" i="4"/>
  <c r="K12" i="4" s="1"/>
  <c r="J13" i="4"/>
  <c r="K13" i="4" s="1"/>
  <c r="J14" i="4"/>
  <c r="K14" i="4" s="1"/>
  <c r="J15" i="4"/>
  <c r="K15" i="4" s="1"/>
  <c r="J16" i="4"/>
  <c r="K16" i="4" s="1"/>
  <c r="J17" i="4"/>
  <c r="K17" i="4" s="1"/>
  <c r="J18" i="4"/>
  <c r="K18" i="4"/>
  <c r="J19" i="4"/>
  <c r="K19" i="4" s="1"/>
  <c r="J20" i="4"/>
  <c r="K20" i="4" s="1"/>
  <c r="J21" i="4"/>
  <c r="K21" i="4" s="1"/>
  <c r="J22" i="4"/>
  <c r="K22" i="4" s="1"/>
  <c r="J23" i="4"/>
  <c r="K23" i="4" s="1"/>
  <c r="J24" i="4"/>
  <c r="K24" i="4" s="1"/>
  <c r="J25" i="4"/>
  <c r="K25" i="4"/>
  <c r="J26" i="4"/>
  <c r="K26" i="4"/>
  <c r="J27" i="4"/>
  <c r="K27" i="4"/>
  <c r="J28" i="4"/>
  <c r="K28" i="4" s="1"/>
  <c r="J29" i="4"/>
  <c r="K29" i="4" s="1"/>
  <c r="J30" i="4"/>
  <c r="K30" i="4" s="1"/>
  <c r="J31" i="4"/>
  <c r="K31" i="4" s="1"/>
  <c r="J32" i="4"/>
  <c r="K32" i="4" s="1"/>
  <c r="J33" i="4"/>
  <c r="K33" i="4"/>
  <c r="J34" i="4"/>
  <c r="K34" i="4" s="1"/>
  <c r="J35" i="4"/>
  <c r="K35" i="4" s="1"/>
  <c r="J36" i="4"/>
  <c r="K36" i="4" s="1"/>
  <c r="J37" i="4"/>
  <c r="K37" i="4" s="1"/>
  <c r="J38" i="4"/>
  <c r="K38" i="4" s="1"/>
  <c r="J39" i="4"/>
  <c r="K39" i="4" s="1"/>
  <c r="J40" i="4"/>
  <c r="K40" i="4" s="1"/>
  <c r="J41" i="4"/>
  <c r="K41" i="4" s="1"/>
  <c r="J42" i="4"/>
  <c r="K42" i="4" s="1"/>
  <c r="J43" i="4"/>
  <c r="K43" i="4" s="1"/>
  <c r="J44" i="4"/>
  <c r="K44" i="4" s="1"/>
  <c r="J45" i="4"/>
  <c r="K45" i="4" s="1"/>
  <c r="J46" i="4"/>
  <c r="K46" i="4" s="1"/>
  <c r="J47" i="4"/>
  <c r="K47" i="4" s="1"/>
  <c r="J48" i="4"/>
  <c r="K48" i="4" s="1"/>
  <c r="J49" i="4"/>
  <c r="K49" i="4" s="1"/>
  <c r="J50" i="4"/>
  <c r="K50" i="4" s="1"/>
  <c r="J51" i="4"/>
  <c r="K51" i="4" s="1"/>
  <c r="J52" i="4"/>
  <c r="K52" i="4" s="1"/>
  <c r="J53" i="4"/>
  <c r="K53" i="4" s="1"/>
  <c r="J54" i="4"/>
  <c r="K54" i="4" s="1"/>
  <c r="J55" i="4"/>
  <c r="K55" i="4" s="1"/>
  <c r="J56" i="4"/>
  <c r="K56" i="4" s="1"/>
  <c r="J57" i="4"/>
  <c r="K57" i="4" s="1"/>
  <c r="J58" i="4"/>
  <c r="K58" i="4" s="1"/>
  <c r="J59" i="4"/>
  <c r="K59" i="4"/>
  <c r="J60" i="4"/>
  <c r="K60" i="4" s="1"/>
  <c r="J61" i="4"/>
  <c r="K61" i="4" s="1"/>
  <c r="J62" i="4"/>
  <c r="K62" i="4" s="1"/>
  <c r="J63" i="4"/>
  <c r="K63" i="4" s="1"/>
  <c r="J64" i="4"/>
  <c r="K64" i="4" s="1"/>
  <c r="J65" i="4"/>
  <c r="K65" i="4" s="1"/>
  <c r="J66" i="4"/>
  <c r="K66" i="4" s="1"/>
  <c r="J67" i="4"/>
  <c r="K67" i="4" s="1"/>
  <c r="J68" i="4"/>
  <c r="K68" i="4" s="1"/>
  <c r="J69" i="4"/>
  <c r="K69" i="4"/>
  <c r="J70" i="4"/>
  <c r="K70" i="4" s="1"/>
  <c r="J71" i="4"/>
  <c r="K71" i="4" s="1"/>
  <c r="J72" i="4"/>
  <c r="K72" i="4" s="1"/>
  <c r="J73" i="4"/>
  <c r="K73" i="4" s="1"/>
  <c r="J74" i="4"/>
  <c r="K74" i="4" s="1"/>
  <c r="J75" i="4"/>
  <c r="K75" i="4" s="1"/>
  <c r="J76" i="4"/>
  <c r="K76" i="4" s="1"/>
  <c r="J77" i="4"/>
  <c r="K77" i="4" s="1"/>
  <c r="J78" i="4"/>
  <c r="K78" i="4" s="1"/>
  <c r="J79" i="4"/>
  <c r="K79" i="4" s="1"/>
  <c r="J80" i="4"/>
  <c r="K80" i="4"/>
  <c r="J81" i="4"/>
  <c r="K81" i="4" s="1"/>
  <c r="J82" i="4"/>
  <c r="K82" i="4"/>
  <c r="J83" i="4"/>
  <c r="K83" i="4" s="1"/>
  <c r="J84" i="4"/>
  <c r="K84" i="4" s="1"/>
  <c r="J85" i="4"/>
  <c r="K85" i="4" s="1"/>
  <c r="J86" i="4"/>
  <c r="K86" i="4" s="1"/>
  <c r="J87" i="4"/>
  <c r="K87" i="4" s="1"/>
  <c r="J88" i="4"/>
  <c r="K88" i="4" s="1"/>
  <c r="J89" i="4"/>
  <c r="K89" i="4"/>
  <c r="J90" i="4"/>
  <c r="K90" i="4" s="1"/>
  <c r="J91" i="4"/>
  <c r="K91" i="4" s="1"/>
  <c r="J92" i="4"/>
  <c r="K92" i="4" s="1"/>
  <c r="J93" i="4"/>
  <c r="K93" i="4" s="1"/>
  <c r="J94" i="4"/>
  <c r="K94" i="4" s="1"/>
  <c r="J95" i="4"/>
  <c r="K95" i="4" s="1"/>
  <c r="J96" i="4"/>
  <c r="K96" i="4" s="1"/>
  <c r="J97" i="4"/>
  <c r="K97" i="4" s="1"/>
  <c r="J98" i="4"/>
  <c r="K98" i="4" s="1"/>
  <c r="J99" i="4"/>
  <c r="K99" i="4" s="1"/>
  <c r="J100" i="4"/>
  <c r="K100" i="4" s="1"/>
  <c r="J101" i="4"/>
  <c r="K101" i="4"/>
  <c r="J102" i="4"/>
  <c r="K102" i="4" s="1"/>
  <c r="J103" i="4"/>
  <c r="K103" i="4" s="1"/>
  <c r="J104" i="4"/>
  <c r="K104" i="4" s="1"/>
  <c r="J105" i="4"/>
  <c r="K105" i="4" s="1"/>
  <c r="J106" i="4"/>
  <c r="K106" i="4" s="1"/>
  <c r="J107" i="4"/>
  <c r="K107" i="4" s="1"/>
  <c r="J108" i="4"/>
  <c r="K108" i="4" s="1"/>
  <c r="J109" i="4"/>
  <c r="K109" i="4" s="1"/>
  <c r="J110" i="4"/>
  <c r="K110" i="4" s="1"/>
  <c r="J111" i="4"/>
  <c r="K111" i="4" s="1"/>
  <c r="J112" i="4"/>
  <c r="K112" i="4" s="1"/>
  <c r="J113" i="4"/>
  <c r="K113" i="4" s="1"/>
  <c r="J114" i="4"/>
  <c r="K114" i="4" s="1"/>
  <c r="J115" i="4"/>
  <c r="K115" i="4" s="1"/>
  <c r="J116" i="4"/>
  <c r="K116" i="4"/>
  <c r="J117" i="4"/>
  <c r="K117" i="4" s="1"/>
  <c r="J118" i="4"/>
  <c r="K118" i="4" s="1"/>
  <c r="J119" i="4"/>
  <c r="K119" i="4" s="1"/>
  <c r="J120" i="4"/>
  <c r="K120" i="4" s="1"/>
  <c r="J121" i="4"/>
  <c r="K121" i="4" s="1"/>
  <c r="J122" i="4"/>
  <c r="K122" i="4" s="1"/>
  <c r="J123" i="4"/>
  <c r="K123" i="4" s="1"/>
  <c r="J124" i="4"/>
  <c r="K124" i="4"/>
  <c r="J125" i="4"/>
  <c r="K125" i="4"/>
  <c r="J126" i="4"/>
  <c r="K126" i="4" s="1"/>
  <c r="J127" i="4"/>
  <c r="K127" i="4" s="1"/>
  <c r="J128" i="4"/>
  <c r="K128" i="4" s="1"/>
  <c r="J129" i="4"/>
  <c r="K129" i="4"/>
  <c r="J130" i="4"/>
  <c r="K130" i="4"/>
  <c r="J131" i="4"/>
  <c r="K131" i="4" s="1"/>
  <c r="J132" i="4"/>
  <c r="K132" i="4" s="1"/>
  <c r="J133" i="4"/>
  <c r="K133" i="4" s="1"/>
  <c r="J134" i="4"/>
  <c r="K134" i="4" s="1"/>
  <c r="J135" i="4"/>
  <c r="K135" i="4" s="1"/>
  <c r="J136" i="4"/>
  <c r="K136" i="4" s="1"/>
  <c r="J137" i="4"/>
  <c r="K137" i="4" s="1"/>
  <c r="J138" i="4"/>
  <c r="K138" i="4"/>
  <c r="J139" i="4"/>
  <c r="K139" i="4" s="1"/>
  <c r="J140" i="4"/>
  <c r="K140" i="4" s="1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K172" i="4" s="1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J502" i="4"/>
  <c r="J503" i="4"/>
  <c r="J504" i="4"/>
  <c r="J505" i="4"/>
  <c r="J506" i="4"/>
  <c r="J507" i="4"/>
  <c r="J508" i="4"/>
  <c r="J509" i="4"/>
  <c r="J510" i="4"/>
  <c r="J511" i="4"/>
  <c r="J512" i="4"/>
  <c r="J513" i="4"/>
  <c r="J514" i="4"/>
  <c r="J515" i="4"/>
  <c r="J516" i="4"/>
  <c r="J517" i="4"/>
  <c r="J518" i="4"/>
  <c r="J519" i="4"/>
  <c r="J520" i="4"/>
  <c r="J521" i="4"/>
  <c r="J522" i="4"/>
  <c r="J523" i="4"/>
  <c r="J524" i="4"/>
  <c r="J525" i="4"/>
  <c r="J526" i="4"/>
  <c r="J527" i="4"/>
  <c r="J528" i="4"/>
  <c r="J529" i="4"/>
  <c r="J530" i="4"/>
  <c r="J531" i="4"/>
  <c r="J532" i="4"/>
  <c r="J533" i="4"/>
  <c r="J534" i="4"/>
  <c r="J535" i="4"/>
  <c r="J536" i="4"/>
  <c r="J537" i="4"/>
  <c r="J538" i="4"/>
  <c r="J539" i="4"/>
  <c r="J540" i="4"/>
  <c r="J541" i="4"/>
  <c r="J542" i="4"/>
  <c r="J543" i="4"/>
  <c r="J544" i="4"/>
  <c r="J545" i="4"/>
  <c r="J546" i="4"/>
  <c r="J547" i="4"/>
  <c r="J548" i="4"/>
  <c r="J549" i="4"/>
  <c r="J550" i="4"/>
  <c r="J551" i="4"/>
  <c r="J552" i="4"/>
  <c r="J553" i="4"/>
  <c r="J554" i="4"/>
  <c r="J555" i="4"/>
  <c r="J556" i="4"/>
  <c r="J557" i="4"/>
  <c r="J558" i="4"/>
  <c r="J559" i="4"/>
  <c r="J560" i="4"/>
  <c r="J561" i="4"/>
  <c r="J562" i="4"/>
  <c r="J563" i="4"/>
  <c r="J564" i="4"/>
  <c r="J565" i="4"/>
  <c r="J566" i="4"/>
  <c r="J567" i="4"/>
  <c r="J568" i="4"/>
  <c r="J569" i="4"/>
  <c r="J570" i="4"/>
  <c r="J571" i="4"/>
  <c r="J572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J587" i="4"/>
  <c r="J588" i="4"/>
  <c r="J589" i="4"/>
  <c r="J590" i="4"/>
  <c r="J591" i="4"/>
  <c r="J592" i="4"/>
  <c r="J593" i="4"/>
  <c r="J594" i="4"/>
  <c r="J595" i="4"/>
  <c r="J596" i="4"/>
  <c r="J597" i="4"/>
  <c r="J598" i="4"/>
  <c r="J599" i="4"/>
  <c r="J600" i="4"/>
  <c r="J601" i="4"/>
  <c r="J602" i="4"/>
  <c r="J603" i="4"/>
  <c r="J604" i="4"/>
  <c r="J605" i="4"/>
  <c r="J606" i="4"/>
  <c r="J607" i="4"/>
  <c r="J608" i="4"/>
  <c r="J609" i="4"/>
  <c r="J610" i="4"/>
  <c r="J611" i="4"/>
  <c r="J612" i="4"/>
  <c r="J613" i="4"/>
  <c r="J614" i="4"/>
  <c r="J615" i="4"/>
  <c r="J616" i="4"/>
  <c r="J617" i="4"/>
  <c r="J618" i="4"/>
  <c r="J619" i="4"/>
  <c r="K4" i="4" l="1"/>
  <c r="J4" i="4"/>
  <c r="C30" i="3"/>
  <c r="C32" i="3"/>
  <c r="C29" i="3"/>
  <c r="C31" i="3"/>
  <c r="D2" i="1" l="1"/>
  <c r="C33" i="3"/>
  <c r="E29" i="3" l="1"/>
  <c r="E30" i="3"/>
  <c r="E31" i="3"/>
  <c r="E32" i="3"/>
  <c r="F29" i="3" l="1"/>
  <c r="F32" i="3"/>
  <c r="F31" i="3"/>
  <c r="F30" i="3"/>
  <c r="F33" i="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5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</futureMetadata>
  <valueMetadata count="5">
    <bk>
      <rc t="1" v="0"/>
    </bk>
    <bk>
      <rc t="1" v="1"/>
    </bk>
    <bk>
      <rc t="1" v="2"/>
    </bk>
    <bk>
      <rc t="1" v="3"/>
    </bk>
    <bk>
      <rc t="1" v="4"/>
    </bk>
  </valueMetadata>
</metadata>
</file>

<file path=xl/sharedStrings.xml><?xml version="1.0" encoding="utf-8"?>
<sst xmlns="http://schemas.openxmlformats.org/spreadsheetml/2006/main" count="4902" uniqueCount="922">
  <si>
    <t>ILOŚC MAREK</t>
  </si>
  <si>
    <t>RABAT</t>
  </si>
  <si>
    <t>ILOŚC MAREK POW KRYTERIUM</t>
  </si>
  <si>
    <t>FORMULARZ ZAMÓWIEŃ RACE PROGRAM AW26/27</t>
  </si>
  <si>
    <t>Larix Janusz Pieła S. K. A. Ul.Orzeszkowej 40, 43-300 Bielsko-Biała NIP: 5471948356, EU VAT: PL 5471948356</t>
  </si>
  <si>
    <t>DANE FIRMY</t>
  </si>
  <si>
    <t>Wybierz date dostawy</t>
  </si>
  <si>
    <t>Wybierz formę płatności</t>
  </si>
  <si>
    <t>Dane Klubu</t>
  </si>
  <si>
    <t>Nazwa Klubu</t>
  </si>
  <si>
    <t>TYDZIEŃ  38/ 2026</t>
  </si>
  <si>
    <t>Przelew, odroczony termin płatności</t>
  </si>
  <si>
    <t>Adres:</t>
  </si>
  <si>
    <t>TYDZIEŃ  39/ 2026</t>
  </si>
  <si>
    <t>Przelew, krótki termin płatności - 3 dni</t>
  </si>
  <si>
    <t>Miasto:</t>
  </si>
  <si>
    <t>TYDZIEŃ  40/ 2026</t>
  </si>
  <si>
    <t>Przedpłata</t>
  </si>
  <si>
    <t>NIP:</t>
  </si>
  <si>
    <t>TYDZIEŃ  41/ 2026</t>
  </si>
  <si>
    <t>Pobranie</t>
  </si>
  <si>
    <t>Osoba kontaktowa</t>
  </si>
  <si>
    <t>TYDZIEŃ 42/ 2026</t>
  </si>
  <si>
    <t>Numer telefonu</t>
  </si>
  <si>
    <t>TYDZIEŃ 43/ 2026</t>
  </si>
  <si>
    <t>Email:</t>
  </si>
  <si>
    <t>TYDZIEŃ 44/ 2026</t>
  </si>
  <si>
    <t>TYDZIEŃ 45/ 2026</t>
  </si>
  <si>
    <t>TYDZIEŃ 46/ 2026</t>
  </si>
  <si>
    <t>TYDZIEŃ 47/ 2026</t>
  </si>
  <si>
    <t>TYDZIEŃ 48/ 2026</t>
  </si>
  <si>
    <t>Telefon:</t>
  </si>
  <si>
    <t>TYDZIEŃ 49/ 2026</t>
  </si>
  <si>
    <t>E-mail:</t>
  </si>
  <si>
    <t>TYDZIEŃ 50 2026</t>
  </si>
  <si>
    <t>TYDZIEŃ 51/ 2026</t>
  </si>
  <si>
    <t>Termin odbioru</t>
  </si>
  <si>
    <t>MARKA</t>
  </si>
  <si>
    <t>WARTOŚĆ
ZAMÓWIENIA SRP</t>
  </si>
  <si>
    <t>PRÓG</t>
  </si>
  <si>
    <t>PREMIA BAZOWA</t>
  </si>
  <si>
    <t>UVEX</t>
  </si>
  <si>
    <t>Suma</t>
  </si>
  <si>
    <t>Ceny obowiązują od 1 sierpnia do 31 grudnia 2025</t>
  </si>
  <si>
    <t>Indeks</t>
  </si>
  <si>
    <t>Kolor</t>
  </si>
  <si>
    <t>Nazwa</t>
  </si>
  <si>
    <t>Rozmiar</t>
  </si>
  <si>
    <t>EAN</t>
  </si>
  <si>
    <r>
      <rPr>
        <sz val="11"/>
        <color theme="1"/>
        <rFont val="Verdena"/>
        <charset val="238"/>
      </rPr>
      <t xml:space="preserve">Zamawiane ilości </t>
    </r>
    <r>
      <rPr>
        <b/>
        <sz val="11"/>
        <color theme="1"/>
        <rFont val="Verdena"/>
        <charset val="238"/>
      </rPr>
      <t>Transza 2</t>
    </r>
  </si>
  <si>
    <r>
      <rPr>
        <sz val="11"/>
        <color theme="1"/>
        <rFont val="Verdena"/>
        <charset val="238"/>
      </rPr>
      <t xml:space="preserve">Zamawiane ilości </t>
    </r>
    <r>
      <rPr>
        <b/>
        <sz val="11"/>
        <color theme="1"/>
        <rFont val="Verdena"/>
        <charset val="238"/>
      </rPr>
      <t>Transza 3</t>
    </r>
  </si>
  <si>
    <t>Cena detaliczna brutto</t>
  </si>
  <si>
    <t>Suma z ilości</t>
  </si>
  <si>
    <t>Wartość w cenach detalicznych brutto</t>
  </si>
  <si>
    <t>Marka</t>
  </si>
  <si>
    <t>Kolejność</t>
  </si>
  <si>
    <t>56/6/348/10/03</t>
  </si>
  <si>
    <t>carbon</t>
  </si>
  <si>
    <t>Kask narciarski UVEX Ultimate race 4 pro</t>
  </si>
  <si>
    <t>53-54</t>
  </si>
  <si>
    <t>56/6/348/10/04</t>
  </si>
  <si>
    <t>55-56</t>
  </si>
  <si>
    <t>56/6/348/10/05</t>
  </si>
  <si>
    <t>56-57</t>
  </si>
  <si>
    <t>56/6/348/10/06</t>
  </si>
  <si>
    <t>58-59</t>
  </si>
  <si>
    <t>56/6/347/10/03</t>
  </si>
  <si>
    <t>black matt</t>
  </si>
  <si>
    <t>Kask narciarski UVEX Race 4</t>
  </si>
  <si>
    <t>56/6/347/10/04</t>
  </si>
  <si>
    <t>56/6/347/10/05</t>
  </si>
  <si>
    <t>56/6/347/10/06</t>
  </si>
  <si>
    <t>56/6/347/10/07</t>
  </si>
  <si>
    <t>59-60</t>
  </si>
  <si>
    <t>56/6/347/10/08</t>
  </si>
  <si>
    <t>60-61</t>
  </si>
  <si>
    <t>56/6/347/11/03</t>
  </si>
  <si>
    <t>white matt</t>
  </si>
  <si>
    <t>56/6/347/11/04</t>
  </si>
  <si>
    <t>56/6/347/11/05</t>
  </si>
  <si>
    <t>56/6/347/11/06</t>
  </si>
  <si>
    <t>56/6/347/11/07</t>
  </si>
  <si>
    <t>56/6/347/11/08</t>
  </si>
  <si>
    <t>56/6/347/12/03</t>
  </si>
  <si>
    <t>black</t>
  </si>
  <si>
    <t>56/6/347/12/04</t>
  </si>
  <si>
    <t>56/6/347/12/05</t>
  </si>
  <si>
    <t>56/6/347/12/06</t>
  </si>
  <si>
    <t>56/6/347/12/07</t>
  </si>
  <si>
    <t>56/6/347/12/08</t>
  </si>
  <si>
    <t>56/6/347/13/03</t>
  </si>
  <si>
    <t>white</t>
  </si>
  <si>
    <t>56/6/347/13/04</t>
  </si>
  <si>
    <t>56/6/347/13/05</t>
  </si>
  <si>
    <t>56/6/347/13/06</t>
  </si>
  <si>
    <t>56/6/347/13/07</t>
  </si>
  <si>
    <t>56/6/347/13/08</t>
  </si>
  <si>
    <t>56/6/346/10/03</t>
  </si>
  <si>
    <t>Kask narciarski UVEX Race up</t>
  </si>
  <si>
    <t>51-55</t>
  </si>
  <si>
    <t>56/6/346/10/05</t>
  </si>
  <si>
    <t>55-58</t>
  </si>
  <si>
    <t>56/6/346/11/03</t>
  </si>
  <si>
    <t>56/6/346/11/05</t>
  </si>
  <si>
    <t>56/6/346/12/03</t>
  </si>
  <si>
    <t>blue</t>
  </si>
  <si>
    <t>56/6/346/12/05</t>
  </si>
  <si>
    <t>56/6/346/13/03</t>
  </si>
  <si>
    <t>electric red</t>
  </si>
  <si>
    <t>56/6/346/13/05</t>
  </si>
  <si>
    <t>56/6/346/14/03</t>
  </si>
  <si>
    <t>pink</t>
  </si>
  <si>
    <t>56/6/346/14/05</t>
  </si>
  <si>
    <t>56/6/333/10/03</t>
  </si>
  <si>
    <t>Kask narciarski UVEX Resolution SL</t>
  </si>
  <si>
    <t>52-55</t>
  </si>
  <si>
    <t>56/6/333/10/05</t>
  </si>
  <si>
    <t>55-59</t>
  </si>
  <si>
    <t>56/6/333/10/07</t>
  </si>
  <si>
    <t>59-61</t>
  </si>
  <si>
    <t>56/6/333/20/03</t>
  </si>
  <si>
    <t>56/6/333/20/05</t>
  </si>
  <si>
    <t>56/6/333/20/07</t>
  </si>
  <si>
    <t>56/6/333/30/03</t>
  </si>
  <si>
    <t>white-electric red</t>
  </si>
  <si>
    <t>56/6/333/30/05</t>
  </si>
  <si>
    <t>56/6/333/30/07</t>
  </si>
  <si>
    <t>56/6/333/40/03</t>
  </si>
  <si>
    <t>white-pink</t>
  </si>
  <si>
    <t>56/6/333/40/05</t>
  </si>
  <si>
    <t>56/6/333/40/07</t>
  </si>
  <si>
    <t>56/6/333/50/03</t>
  </si>
  <si>
    <t>white / blue</t>
  </si>
  <si>
    <t>56/6/333/50/05</t>
  </si>
  <si>
    <t>56/6/333/50/07</t>
  </si>
  <si>
    <t>55/0/359/1230/UNI</t>
  </si>
  <si>
    <t>white matt-mirror red</t>
  </si>
  <si>
    <t>Gogle narciarskie UVEX Race pro CV</t>
  </si>
  <si>
    <t>one size</t>
  </si>
  <si>
    <t>55/0/359/2130/UNI</t>
  </si>
  <si>
    <t>black matt-mirror pink</t>
  </si>
  <si>
    <t>55/0/359/2230/UNI</t>
  </si>
  <si>
    <t>black matt-mirror red</t>
  </si>
  <si>
    <t>55/0/191/1031/UNI</t>
  </si>
  <si>
    <t>white matt-mirror orange</t>
  </si>
  <si>
    <t>Gogle narciarskie UVEX Victorious CV race</t>
  </si>
  <si>
    <t>55/0/191/2031/UNI</t>
  </si>
  <si>
    <t>black matt-mirror orange</t>
  </si>
  <si>
    <t>55/0/191/1231/UNI</t>
  </si>
  <si>
    <t>white matt-mirror pink</t>
  </si>
  <si>
    <t>55/0/191/1131/UNI</t>
  </si>
  <si>
    <t>55/0/527/1150/UNI</t>
  </si>
  <si>
    <t>white mat SL/rose-green</t>
  </si>
  <si>
    <t>Gogle narciarskie UVEX Athletic CV race</t>
  </si>
  <si>
    <t>55/0/527/1250/UNI</t>
  </si>
  <si>
    <t>white m SL/orange-green</t>
  </si>
  <si>
    <t>55/0/527/2450/UNI</t>
  </si>
  <si>
    <t>black - mirror red</t>
  </si>
  <si>
    <t>55/0/400/2230/UNI</t>
  </si>
  <si>
    <t>Gogle narciarskie UVEX Victorious M CV</t>
  </si>
  <si>
    <t>55/0/400/2130/UNI</t>
  </si>
  <si>
    <t>black matt-mirror ruby</t>
  </si>
  <si>
    <t>55/0/400/2031/UNI</t>
  </si>
  <si>
    <t>55/0/400/1331/UNI</t>
  </si>
  <si>
    <t>white matt-mirror blue</t>
  </si>
  <si>
    <t>55/0/400/1231/UNI</t>
  </si>
  <si>
    <t>55/0/400/1031/UNI</t>
  </si>
  <si>
    <t>55/9/004/1000/UNI</t>
  </si>
  <si>
    <t>Etui na gogle UVEX Ski goggle case</t>
  </si>
  <si>
    <t>55/9/020/0031/UNI</t>
  </si>
  <si>
    <t>rainbow</t>
  </si>
  <si>
    <t>Etui na gogle UVEX Goggle cover CV</t>
  </si>
  <si>
    <t>56/9/402/01/00</t>
  </si>
  <si>
    <t>Garda do kasku UVEX Resolution chin guard</t>
  </si>
  <si>
    <t>56/9/402/02/00</t>
  </si>
  <si>
    <t>41/9/011/00/01</t>
  </si>
  <si>
    <t>Torba na kask UVEX helmet bag</t>
  </si>
  <si>
    <t>56/9/406/1100/UNI</t>
  </si>
  <si>
    <t>Osłona nausznika UVEX Race 4 ear plates</t>
  </si>
  <si>
    <t>56/9/406/0101/UNI</t>
  </si>
  <si>
    <t>Poduszki policzkowe UVEX Race 4 pro cheek pads</t>
  </si>
  <si>
    <t>S</t>
  </si>
  <si>
    <t>56/9/406/0102/UNI</t>
  </si>
  <si>
    <t>M</t>
  </si>
  <si>
    <t>56/9/406/0103/UNI</t>
  </si>
  <si>
    <t>L</t>
  </si>
  <si>
    <t>56/9/404/0100/UNI</t>
  </si>
  <si>
    <t>Garda do kasku UVEX Race up chin guard</t>
  </si>
  <si>
    <t>56/9/404/0101/UNI</t>
  </si>
  <si>
    <t>Poduszki policzkowe UVEX Race up cheek pads</t>
  </si>
  <si>
    <t>56/9/404/0102/UNI</t>
  </si>
  <si>
    <t>56/9/406/1200/UNI</t>
  </si>
  <si>
    <t>Osłona nausznika UVEX Race up ear plates</t>
  </si>
  <si>
    <t>56/9/404/1100/UNI</t>
  </si>
  <si>
    <t>55/8/359/2030/UNI</t>
  </si>
  <si>
    <t>ess SL/silver-green S3</t>
  </si>
  <si>
    <t>Szyba do gogli UVEX Race pro CV RD ess SL</t>
  </si>
  <si>
    <t>55/8/359/2130/UNI</t>
  </si>
  <si>
    <t>ess SL/blau-smoke S2</t>
  </si>
  <si>
    <t>55/8/359/2230/UNI</t>
  </si>
  <si>
    <t>ess SL/blue-purple S2</t>
  </si>
  <si>
    <t>55/8/359/2330/UNI</t>
  </si>
  <si>
    <t>ess SL/red-purple S2</t>
  </si>
  <si>
    <t>55/8/359/2430/UNI</t>
  </si>
  <si>
    <t>ess SL/orange-green S2</t>
  </si>
  <si>
    <t>55/8/359/2530/UNI</t>
  </si>
  <si>
    <t>ess SL/orange-yellow S1</t>
  </si>
  <si>
    <t>55/8/359/2630/UNI</t>
  </si>
  <si>
    <t>ess SL/rose-green S2</t>
  </si>
  <si>
    <t>55/8/359/2730/UNI</t>
  </si>
  <si>
    <t>ess SL/gold-smoke S2</t>
  </si>
  <si>
    <t>55/8/189/2130/UNI</t>
  </si>
  <si>
    <t>ess DL/silver-clear S1-3</t>
  </si>
  <si>
    <t>Szyba do gogli UVEX Victorious V ess DL</t>
  </si>
  <si>
    <t>55/8/191/0018/UNI</t>
  </si>
  <si>
    <t xml:space="preserve">ess SL/clear S0 </t>
  </si>
  <si>
    <t>Szyba do gogli UVEX Victorious ess SL</t>
  </si>
  <si>
    <t>55/8/191/0030/UNI</t>
  </si>
  <si>
    <t>Szyba do gogli UVEX Victorious CV RD ess SL</t>
  </si>
  <si>
    <t>55/8/191/1030/UNI</t>
  </si>
  <si>
    <t>55/8/191/1130/UNI</t>
  </si>
  <si>
    <t>55/8/191/1230/UNI</t>
  </si>
  <si>
    <t>55/8/191/2030/UNI</t>
  </si>
  <si>
    <t>55/8/191/2230/UNI</t>
  </si>
  <si>
    <t>Szyba do gogli UVEX Victorious CV ess SL</t>
  </si>
  <si>
    <t>55/8/191/2830/UNI</t>
  </si>
  <si>
    <t>55/8/191/3030/UNI</t>
  </si>
  <si>
    <t>55/8/192/0030/UNI</t>
  </si>
  <si>
    <t xml:space="preserve">ess SL/goldgreen S1 </t>
  </si>
  <si>
    <t>Szyba do gogli UVEX Victorious RD ess SL</t>
  </si>
  <si>
    <t>55/8/192/0130/UNI</t>
  </si>
  <si>
    <t xml:space="preserve">ess SL/orange S2 </t>
  </si>
  <si>
    <t>55/8/192/1030/UNI</t>
  </si>
  <si>
    <t xml:space="preserve">ess SL/purple S2 </t>
  </si>
  <si>
    <t>55/8/192/2030/UNI</t>
  </si>
  <si>
    <t xml:space="preserve">ess SL/green S2 </t>
  </si>
  <si>
    <t>55/8/192/2730/UNI</t>
  </si>
  <si>
    <t xml:space="preserve">ess SL/vista S1 </t>
  </si>
  <si>
    <t>55/8/527/3030/UNI</t>
  </si>
  <si>
    <t>ess SL/orange-green S2 RD</t>
  </si>
  <si>
    <t>Szyba do gogli UVEX Athletic</t>
  </si>
  <si>
    <t>55/8/523/0016/UNI</t>
  </si>
  <si>
    <t>ess sl blue/smoke S2 RD</t>
  </si>
  <si>
    <t>Szyba do gogli UVEX Athletic FM</t>
  </si>
  <si>
    <t>55/8/523/1116/UNI</t>
  </si>
  <si>
    <t>ess sl gold/smoke S2</t>
  </si>
  <si>
    <t>55/8/527/1130/UNI</t>
  </si>
  <si>
    <t>ess SL/rose-green S2 RD</t>
  </si>
  <si>
    <t>55/8/527/1230/UNI</t>
  </si>
  <si>
    <t>ess SL/orange-yellow S1 RD</t>
  </si>
  <si>
    <t>55/8/522/0011/UNI</t>
  </si>
  <si>
    <t>ess sl goldgreen S1 RD</t>
  </si>
  <si>
    <t>55/8/522/0017/UNI</t>
  </si>
  <si>
    <t>ess sl vista S1 RD</t>
  </si>
  <si>
    <t>55/8/522/0018/UNI</t>
  </si>
  <si>
    <t>ess sl clear S0 RD</t>
  </si>
  <si>
    <t>55/8/527/0050/UNI</t>
  </si>
  <si>
    <t>ess SL/blau smoke S2</t>
  </si>
  <si>
    <t>Szyba do gogli UVEX Athletic CV Race ess SL</t>
  </si>
  <si>
    <t>55/8/527/1050/UNI</t>
  </si>
  <si>
    <t>ess SL/silver-green S2</t>
  </si>
  <si>
    <t>55/8/527/1150/UNI</t>
  </si>
  <si>
    <t>55/8/527/1350/UNI</t>
  </si>
  <si>
    <t>55/8/527/1250/UNI</t>
  </si>
  <si>
    <t>55/8/527/3050/UNI</t>
  </si>
  <si>
    <t>55/8/522/0058/UNI</t>
  </si>
  <si>
    <t>ess SL/clear S0</t>
  </si>
  <si>
    <t>Szyba do gogli UVEX Athletic ess SL</t>
  </si>
  <si>
    <t>55/8/522/0050/UNI</t>
  </si>
  <si>
    <t>ess SL/goldgreen S1 RD</t>
  </si>
  <si>
    <t>Szyba do gogli UVEX Athletic Race ess SL</t>
  </si>
  <si>
    <t>55/8/522/2050/UNI</t>
  </si>
  <si>
    <t>ess SL/green S2 RD</t>
  </si>
  <si>
    <t>55/8/522/2750/UNI</t>
  </si>
  <si>
    <t>ess SL/vista S1 RD</t>
  </si>
  <si>
    <t>55/8/522/0150/UNI</t>
  </si>
  <si>
    <t>ess SL/orange S2 RD</t>
  </si>
  <si>
    <t>55/8/188/1030/UNI</t>
  </si>
  <si>
    <t>ess DL/red-clear S0-4</t>
  </si>
  <si>
    <t>Szyba do gogli UVEX Victorious pro V ess DL</t>
  </si>
  <si>
    <t>55/8/191/2130/UNI</t>
  </si>
  <si>
    <t>ess SL/ruby-green S2</t>
  </si>
  <si>
    <t>ess SL/clear S0 RD</t>
  </si>
  <si>
    <t>65/11/111/7588/6,5</t>
  </si>
  <si>
    <t>Reusch Worldcup Warrior GS</t>
  </si>
  <si>
    <t>REUSCH</t>
  </si>
  <si>
    <t>Winter</t>
  </si>
  <si>
    <t>65/11/111/7588/7</t>
  </si>
  <si>
    <t>65/11/111/7588/7,5</t>
  </si>
  <si>
    <t>65/11/111/7588/8</t>
  </si>
  <si>
    <t>65/11/111/7588/8,5</t>
  </si>
  <si>
    <t>65/11/111/7588/9</t>
  </si>
  <si>
    <t>65/11/111/7588/9,5</t>
  </si>
  <si>
    <t>65/11/111/7588/10</t>
  </si>
  <si>
    <t>65/11/111/7588/10,5</t>
  </si>
  <si>
    <t>65/11/111/7588/11</t>
  </si>
  <si>
    <t>65/11/411/7588/6,5</t>
  </si>
  <si>
    <t>Reusch Worldcup Warrior GS Mitten</t>
  </si>
  <si>
    <t>65/11/411/7588/7</t>
  </si>
  <si>
    <t>65/11/411/7588/7,5</t>
  </si>
  <si>
    <t>65/11/411/7588/8</t>
  </si>
  <si>
    <t>65/11/411/7588/8,5</t>
  </si>
  <si>
    <t>65/11/411/7588/9</t>
  </si>
  <si>
    <t>65/11/411/7588/9,5</t>
  </si>
  <si>
    <t>65/11/411/7588/10</t>
  </si>
  <si>
    <t>65/11/411/7588/10,5</t>
  </si>
  <si>
    <t>65/11/411/7588/11</t>
  </si>
  <si>
    <t>65/11/115/7588/6,5</t>
  </si>
  <si>
    <t>Reusch Worldcup Warrior SC</t>
  </si>
  <si>
    <t>65/11/115/7588/7</t>
  </si>
  <si>
    <t>65/11/115/7588/7,5</t>
  </si>
  <si>
    <t>65/11/115/7588/8</t>
  </si>
  <si>
    <t>65/11/115/7588/8,5</t>
  </si>
  <si>
    <t>65/11/115/7588/9</t>
  </si>
  <si>
    <t>65/11/115/7588/9,5</t>
  </si>
  <si>
    <t>65/11/115/7588/10</t>
  </si>
  <si>
    <t>65/11/115/7588/10,5</t>
  </si>
  <si>
    <t>65/11/115/7588/11</t>
  </si>
  <si>
    <t>65/11/115/9049/6,5</t>
  </si>
  <si>
    <t>65/11/115/9049/7</t>
  </si>
  <si>
    <t>65/11/115/9049/7,5</t>
  </si>
  <si>
    <t>65/11/115/9049/8</t>
  </si>
  <si>
    <t>65/11/115/9049/8,5</t>
  </si>
  <si>
    <t>65/11/115/9049/9</t>
  </si>
  <si>
    <t>65/11/115/9049/9,5</t>
  </si>
  <si>
    <t>65/11/115/9049/10</t>
  </si>
  <si>
    <t>65/11/115/9049/10,5</t>
  </si>
  <si>
    <t>65/11/115/9049/11</t>
  </si>
  <si>
    <t>65/11/119/7588/6,5</t>
  </si>
  <si>
    <t>Reusch Worldcup Warrior DH</t>
  </si>
  <si>
    <t>65/11/119/7588/7</t>
  </si>
  <si>
    <t>65/11/119/7588/7,5</t>
  </si>
  <si>
    <t>65/11/119/7588/8</t>
  </si>
  <si>
    <t>65/11/119/7588/8,5</t>
  </si>
  <si>
    <t>65/11/119/7588/9</t>
  </si>
  <si>
    <t>65/11/119/7588/9,5</t>
  </si>
  <si>
    <t>65/11/119/7588/10</t>
  </si>
  <si>
    <t>65/11/119/7588/10,5</t>
  </si>
  <si>
    <t>65/11/119/7588/11</t>
  </si>
  <si>
    <t>65/11/122/7588/6,5</t>
  </si>
  <si>
    <t>Reusch Worldcup Warrior Team</t>
  </si>
  <si>
    <t>65/11/122/7588/7</t>
  </si>
  <si>
    <t>65/11/122/7588/7,5</t>
  </si>
  <si>
    <t>65/11/122/7588/8</t>
  </si>
  <si>
    <t>65/11/122/7588/8,5</t>
  </si>
  <si>
    <t>65/11/122/7588/9</t>
  </si>
  <si>
    <t>65/11/122/7588/9,5</t>
  </si>
  <si>
    <t>65/11/122/7588/10</t>
  </si>
  <si>
    <t>65/11/122/7588/10,5</t>
  </si>
  <si>
    <t>65/11/122/7588/11</t>
  </si>
  <si>
    <t>65/11/422/7588/6,5</t>
  </si>
  <si>
    <t>Reusch Worldcup Warrior Team Mitten</t>
  </si>
  <si>
    <t>65/11/422/7588/7</t>
  </si>
  <si>
    <t>65/11/422/7588/7,5</t>
  </si>
  <si>
    <t>65/11/422/7588/8</t>
  </si>
  <si>
    <t>65/11/422/7588/8,5</t>
  </si>
  <si>
    <t>65/11/422/7588/9</t>
  </si>
  <si>
    <t>65/11/422/7588/9,5</t>
  </si>
  <si>
    <t>65/11/422/7588/10</t>
  </si>
  <si>
    <t>65/11/422/7588/10,5</t>
  </si>
  <si>
    <t>65/11/422/7588/11</t>
  </si>
  <si>
    <t>65/11/233/7588/6,5</t>
  </si>
  <si>
    <t>Reusch Worldcup Warrior R-TEX® XT</t>
  </si>
  <si>
    <t>65/11/233/7588/7</t>
  </si>
  <si>
    <t>65/11/233/7588/7,5</t>
  </si>
  <si>
    <t>65/11/233/7588/8</t>
  </si>
  <si>
    <t>65/11/233/7588/8,5</t>
  </si>
  <si>
    <t>65/11/233/7588/9</t>
  </si>
  <si>
    <t>65/11/233/7588/9,5</t>
  </si>
  <si>
    <t>65/11/233/7588/10</t>
  </si>
  <si>
    <t>65/11/233/7588/10,5</t>
  </si>
  <si>
    <t>65/11/233/7588/11</t>
  </si>
  <si>
    <t>65/11/533/7588/6,5</t>
  </si>
  <si>
    <t>Reusch Worldcup Warrior R-TEX® XT Mitten</t>
  </si>
  <si>
    <t>65/11/533/7588/7</t>
  </si>
  <si>
    <t>65/11/533/7588/7,5</t>
  </si>
  <si>
    <t>65/11/533/7588/8</t>
  </si>
  <si>
    <t>65/11/533/7588/8,5</t>
  </si>
  <si>
    <t>65/11/533/7588/9</t>
  </si>
  <si>
    <t>65/11/533/7588/9,5</t>
  </si>
  <si>
    <t>65/11/533/7588/10</t>
  </si>
  <si>
    <t>65/11/533/7588/10,5</t>
  </si>
  <si>
    <t>65/11/533/7588/11</t>
  </si>
  <si>
    <t>66/05/502/7702/7</t>
  </si>
  <si>
    <t>Reusch Storm Shield R-TEX® XT</t>
  </si>
  <si>
    <t>66/05/502/7702/7,5</t>
  </si>
  <si>
    <t>66/05/502/7702/8</t>
  </si>
  <si>
    <t>66/05/502/7702/8,5</t>
  </si>
  <si>
    <t>66/05/502/7702/9</t>
  </si>
  <si>
    <t>66/05/502/7702/9,5</t>
  </si>
  <si>
    <t>66/05/502/7702/10</t>
  </si>
  <si>
    <t>66/05/502/7702/10,5</t>
  </si>
  <si>
    <t>66/05/502/7702/11</t>
  </si>
  <si>
    <t>65/71/111/7588/4,5</t>
  </si>
  <si>
    <t>Reusch Worldcup Warrior GS Junior</t>
  </si>
  <si>
    <t>65/71/111/7588/5</t>
  </si>
  <si>
    <t>65/71/111/7588/5,5</t>
  </si>
  <si>
    <t>65/71/111/7588/6</t>
  </si>
  <si>
    <t>65/71/111/7588/6,5</t>
  </si>
  <si>
    <t>65/71/111/7588/7</t>
  </si>
  <si>
    <t>65/71/111/7588/7,5</t>
  </si>
  <si>
    <t>65/71/111/9049/4,5</t>
  </si>
  <si>
    <t>65/71/111/9049/5</t>
  </si>
  <si>
    <t>65/71/111/9049/5,5</t>
  </si>
  <si>
    <t>65/71/111/9049/6</t>
  </si>
  <si>
    <t>65/71/111/9049/6,5</t>
  </si>
  <si>
    <t>65/71/111/9049/7</t>
  </si>
  <si>
    <t>65/71/111/9049/7,5</t>
  </si>
  <si>
    <t>65/71/411/7588/4,5</t>
  </si>
  <si>
    <t>Reusch Worldcup Warrior GS Junior Mitten</t>
  </si>
  <si>
    <t>65/71/411/7588/5</t>
  </si>
  <si>
    <t>65/71/411/7588/5,5</t>
  </si>
  <si>
    <t>65/71/411/7588/6</t>
  </si>
  <si>
    <t>65/71/411/7588/6,5</t>
  </si>
  <si>
    <t>65/71/411/7588/7</t>
  </si>
  <si>
    <t>65/71/411/7588/7,5</t>
  </si>
  <si>
    <t>65/71/233/7588/4</t>
  </si>
  <si>
    <t>Reusch Worldcup Warrior R-TEX® XT Junior</t>
  </si>
  <si>
    <t>65/71/233/7588/4,5</t>
  </si>
  <si>
    <t>65/71/233/7588/5</t>
  </si>
  <si>
    <t>65/71/233/7588/5,5</t>
  </si>
  <si>
    <t>65/71/233/7588/6</t>
  </si>
  <si>
    <t>65/71/233/7588/6,5</t>
  </si>
  <si>
    <t>65/71/233/7588/7</t>
  </si>
  <si>
    <t>65/71/533/7588/4</t>
  </si>
  <si>
    <t>Reusch Worldcup Warrior R-TEX® XT Junior Mitten</t>
  </si>
  <si>
    <t>65/71/533/7588/4,5</t>
  </si>
  <si>
    <t>65/71/533/7588/5</t>
  </si>
  <si>
    <t>65/71/533/7588/5,5</t>
  </si>
  <si>
    <t>65/71/533/7588/6</t>
  </si>
  <si>
    <t>65/71/533/7588/6,5</t>
  </si>
  <si>
    <t>65/71/533/7588/7</t>
  </si>
  <si>
    <t>65/71/244/7588/4</t>
  </si>
  <si>
    <t>Reusch Worldcup Warrior Prime R-TEX® XT Junior</t>
  </si>
  <si>
    <t>65/71/244/7588/4,5</t>
  </si>
  <si>
    <t>65/71/244/7588/5</t>
  </si>
  <si>
    <t>65/71/244/7588/5,5</t>
  </si>
  <si>
    <t>65/71/244/7588/6</t>
  </si>
  <si>
    <t>65/71/244/7588/6,5</t>
  </si>
  <si>
    <t>65/71/544/7588/4</t>
  </si>
  <si>
    <t>Reusch Worldcup Warrior Prime R-TEX® XT Junior Mitten</t>
  </si>
  <si>
    <t>65/71/544/7588/4,5</t>
  </si>
  <si>
    <t>65/71/544/7588/5</t>
  </si>
  <si>
    <t>65/71/544/7588/5,5</t>
  </si>
  <si>
    <t>65/71/544/7588/6</t>
  </si>
  <si>
    <t>65/71/544/7588/6,5</t>
  </si>
  <si>
    <t>65/01/105/1101/6,5</t>
  </si>
  <si>
    <t>Reusch Champ</t>
  </si>
  <si>
    <t>65/01/105/1101/7</t>
  </si>
  <si>
    <t>65/01/105/1101/7,5</t>
  </si>
  <si>
    <t>65/01/105/1101/8</t>
  </si>
  <si>
    <t>65/01/105/1101/8,5</t>
  </si>
  <si>
    <t>65/01/105/1101/9</t>
  </si>
  <si>
    <t>65/01/105/1101/9,5</t>
  </si>
  <si>
    <t>65/01/105/1101/10</t>
  </si>
  <si>
    <t>65/01/105/1101/10,5</t>
  </si>
  <si>
    <t>65/01/105/1101/11</t>
  </si>
  <si>
    <t>65/01/105/7700/6,5</t>
  </si>
  <si>
    <t>65/01/105/7700/7</t>
  </si>
  <si>
    <t>65/01/105/7700/7,5</t>
  </si>
  <si>
    <t>65/01/105/7700/8</t>
  </si>
  <si>
    <t>65/01/105/7700/8,5</t>
  </si>
  <si>
    <t>65/01/105/7700/9</t>
  </si>
  <si>
    <t>65/01/105/7700/9,5</t>
  </si>
  <si>
    <t>65/01/105/7700/10</t>
  </si>
  <si>
    <t>65/01/105/7700/10,5</t>
  </si>
  <si>
    <t>65/01/105/7700/11</t>
  </si>
  <si>
    <t>65/01/705/1101/6,5</t>
  </si>
  <si>
    <t>Reusch World Champ Lobster</t>
  </si>
  <si>
    <t>65/01/705/1101/7</t>
  </si>
  <si>
    <t>65/01/705/1101/7,5</t>
  </si>
  <si>
    <t>65/01/705/1101/8</t>
  </si>
  <si>
    <t>65/01/705/1101/8,5</t>
  </si>
  <si>
    <t>65/01/705/1101/9</t>
  </si>
  <si>
    <t>65/01/705/1101/9,5</t>
  </si>
  <si>
    <t>65/01/705/1101/10</t>
  </si>
  <si>
    <t>65/01/705/1101/10,5</t>
  </si>
  <si>
    <t>65/01/705/1101/11</t>
  </si>
  <si>
    <t>65/01/405/7809/6,5</t>
  </si>
  <si>
    <t>Reusch World Champ Mitten</t>
  </si>
  <si>
    <t>65/01/405/7809/7</t>
  </si>
  <si>
    <t>65/01/405/7809/7,5</t>
  </si>
  <si>
    <t>65/01/405/7809/8</t>
  </si>
  <si>
    <t>65/01/405/7809/8,5</t>
  </si>
  <si>
    <t>65/01/405/7809/9</t>
  </si>
  <si>
    <t>65/01/405/7809/9,5</t>
  </si>
  <si>
    <t>65/01/405/7809/10</t>
  </si>
  <si>
    <t>65/01/405/7809/10,5</t>
  </si>
  <si>
    <t>65/01/405/7809/11</t>
  </si>
  <si>
    <t>65/01/405/1101/6,5</t>
  </si>
  <si>
    <t>65/01/405/1101/7</t>
  </si>
  <si>
    <t>65/01/405/1101/7,5</t>
  </si>
  <si>
    <t>65/01/405/1101/8</t>
  </si>
  <si>
    <t>65/01/405/1101/8,5</t>
  </si>
  <si>
    <t>65/01/405/1101/9</t>
  </si>
  <si>
    <t>65/01/405/1101/9,5</t>
  </si>
  <si>
    <t>65/01/405/1101/10</t>
  </si>
  <si>
    <t>65/01/405/1101/10,5</t>
  </si>
  <si>
    <t>65/01/405/1101/11</t>
  </si>
  <si>
    <t>65/01/199/7809/6,5</t>
  </si>
  <si>
    <t>Reusch Ultra</t>
  </si>
  <si>
    <t>65/01/199/7809/7</t>
  </si>
  <si>
    <t>65/01/199/7809/7,5</t>
  </si>
  <si>
    <t>65/01/199/7809/8</t>
  </si>
  <si>
    <t>65/01/199/7809/8,5</t>
  </si>
  <si>
    <t>65/01/199/7809/9</t>
  </si>
  <si>
    <t>65/01/199/7809/9,5</t>
  </si>
  <si>
    <t>65/01/199/7809/10</t>
  </si>
  <si>
    <t>65/01/199/7809/10,5</t>
  </si>
  <si>
    <t>65/01/199/7809/11</t>
  </si>
  <si>
    <t>65/01/199/7701/6,5</t>
  </si>
  <si>
    <t>65/01/199/7701/7</t>
  </si>
  <si>
    <t>65/01/199/7701/7,5</t>
  </si>
  <si>
    <t>65/01/199/7701/8</t>
  </si>
  <si>
    <t>65/01/199/7701/8,5</t>
  </si>
  <si>
    <t>65/01/199/7701/9</t>
  </si>
  <si>
    <t>65/01/199/7701/9,5</t>
  </si>
  <si>
    <t>65/01/199/7701/10</t>
  </si>
  <si>
    <t>65/01/199/7701/10,5</t>
  </si>
  <si>
    <t>65/01/199/7701/11</t>
  </si>
  <si>
    <t>65/01/199/6029/6,5</t>
  </si>
  <si>
    <t>65/01/199/6029/7</t>
  </si>
  <si>
    <t>65/01/199/6029/7,5</t>
  </si>
  <si>
    <t>65/01/199/6029/8</t>
  </si>
  <si>
    <t>65/01/199/6029/8,5</t>
  </si>
  <si>
    <t>65/01/199/6029/9</t>
  </si>
  <si>
    <t>65/01/199/6029/9,5</t>
  </si>
  <si>
    <t>65/01/199/6029/10</t>
  </si>
  <si>
    <t>65/01/199/6029/10,5</t>
  </si>
  <si>
    <t>65/01/199/6029/11</t>
  </si>
  <si>
    <t>Iska MÜ</t>
  </si>
  <si>
    <t>EISBAR</t>
  </si>
  <si>
    <t>Iska STB</t>
  </si>
  <si>
    <t>Staka MÜ</t>
  </si>
  <si>
    <t>Ronda Pompon MÜ</t>
  </si>
  <si>
    <t>Sorra MÜ</t>
  </si>
  <si>
    <t>Sorrak MÜ</t>
  </si>
  <si>
    <t>Sorrak STB</t>
  </si>
  <si>
    <t>Isvar MÜ</t>
  </si>
  <si>
    <t>Norrak Pompon MÜ</t>
  </si>
  <si>
    <t>Star Pompon MÜ</t>
  </si>
  <si>
    <t>X</t>
  </si>
  <si>
    <t>Star STB</t>
  </si>
  <si>
    <t>Jamie STB</t>
  </si>
  <si>
    <t>Jamies STB</t>
  </si>
  <si>
    <t>Jamie Pompon MÜ</t>
  </si>
  <si>
    <t>Ronda Pompon MÜ SA</t>
  </si>
  <si>
    <t>Sorrak MÜ SA</t>
  </si>
  <si>
    <t>Sorra MÜ SA</t>
  </si>
  <si>
    <t>Sorrak STB SA</t>
  </si>
  <si>
    <t>Jamie Pompon MÜ SA</t>
  </si>
  <si>
    <t>Norrak Pompon MÜ SA</t>
  </si>
  <si>
    <t>Rai MÜ SA</t>
  </si>
  <si>
    <t>Star Pompon MÜ SA</t>
  </si>
  <si>
    <t>AUT</t>
  </si>
  <si>
    <t>FRA</t>
  </si>
  <si>
    <t>ITA</t>
  </si>
  <si>
    <t>Trail Pompon MÜ SA</t>
  </si>
  <si>
    <t>Corson OS MÜ SA</t>
  </si>
  <si>
    <t>Ogle OS MÜ SA</t>
  </si>
  <si>
    <t>Refocus Pompon MÜ SA</t>
  </si>
  <si>
    <t>Jamie STB SA</t>
  </si>
  <si>
    <t>Jamies STB SA</t>
  </si>
  <si>
    <t>Rene MÜ XL SA</t>
  </si>
  <si>
    <t>Trop MÜ SA</t>
  </si>
  <si>
    <t>Trop MÜ XL SA</t>
  </si>
  <si>
    <t>Cocker MÜ SA</t>
  </si>
  <si>
    <t>Iska MÜ SA</t>
  </si>
  <si>
    <t>Iska STB SA</t>
  </si>
  <si>
    <t>Isvar MÜ SA</t>
  </si>
  <si>
    <t>Staka MÜ SA</t>
  </si>
  <si>
    <t>100</t>
  </si>
  <si>
    <t>Bjella MÜ SA</t>
  </si>
  <si>
    <t>009</t>
  </si>
  <si>
    <t>659</t>
  </si>
  <si>
    <t>133</t>
  </si>
  <si>
    <t>672</t>
  </si>
  <si>
    <t>074</t>
  </si>
  <si>
    <t>557</t>
  </si>
  <si>
    <t>Selda MÜ SA</t>
  </si>
  <si>
    <t>Orso Cap SKA</t>
  </si>
  <si>
    <t>249</t>
  </si>
  <si>
    <t>106</t>
  </si>
  <si>
    <t>Orso Bucket Hat SKA</t>
  </si>
  <si>
    <t>Sorra MÜ kids</t>
  </si>
  <si>
    <t>Ogle OS MÜ kids</t>
  </si>
  <si>
    <t>Jamies STB kids</t>
  </si>
  <si>
    <t>Star Pompon MÜ kids</t>
  </si>
  <si>
    <t>Rai MÜ SA kids</t>
  </si>
  <si>
    <t>Star Pompon MÜ SA kids</t>
  </si>
  <si>
    <t>Stephie MÜ kids</t>
  </si>
  <si>
    <t>Isvar MÜ kids</t>
  </si>
  <si>
    <t>XS</t>
  </si>
  <si>
    <t>ODLO</t>
  </si>
  <si>
    <t>Bielizna termoaktywna z długim rękawem</t>
  </si>
  <si>
    <t>NOWOŚĆ</t>
  </si>
  <si>
    <t>XL</t>
  </si>
  <si>
    <t>Black</t>
  </si>
  <si>
    <t>Carry-over</t>
  </si>
  <si>
    <t>XXL</t>
  </si>
  <si>
    <t>Reflecting Pond</t>
  </si>
  <si>
    <t>Spodnie 1/1</t>
  </si>
  <si>
    <t>odlo steel grey melange</t>
  </si>
  <si>
    <t>Dark sapphire</t>
  </si>
  <si>
    <t>198091/10183/XS</t>
  </si>
  <si>
    <t>198091/10183/S</t>
  </si>
  <si>
    <t>198091/10183/M</t>
  </si>
  <si>
    <t>198091/10183/L</t>
  </si>
  <si>
    <t>198091/10183/XL</t>
  </si>
  <si>
    <t>198091/31800/XS</t>
  </si>
  <si>
    <t>Orchid Ice</t>
  </si>
  <si>
    <t>198091/31800/S</t>
  </si>
  <si>
    <t>198091/31800/M</t>
  </si>
  <si>
    <t>198091/31800/L</t>
  </si>
  <si>
    <t>198091/31800/XL</t>
  </si>
  <si>
    <t>198092/15000/S</t>
  </si>
  <si>
    <t>198092/15000/M</t>
  </si>
  <si>
    <t>198092/15000/L</t>
  </si>
  <si>
    <t>198092/15000/XL</t>
  </si>
  <si>
    <t>198092/15000/XXL</t>
  </si>
  <si>
    <t>198092/20731/S</t>
  </si>
  <si>
    <t>198092/20731/M</t>
  </si>
  <si>
    <t>198092/20731/L</t>
  </si>
  <si>
    <t>198092/20731/XL</t>
  </si>
  <si>
    <t>198092/20731/XXL</t>
  </si>
  <si>
    <t>198101/10183/XS</t>
  </si>
  <si>
    <t>Koszulka termoaktywna z długim rękawem damska Odlo PERFORMANCE WARM BLACKCOMB BL TOP crew neck l/s</t>
  </si>
  <si>
    <t>198101/10183/S</t>
  </si>
  <si>
    <t>198101/10183/M</t>
  </si>
  <si>
    <t>198101/10183/L</t>
  </si>
  <si>
    <t>198101/10183/XL</t>
  </si>
  <si>
    <t>198101/31800/XS</t>
  </si>
  <si>
    <t>198101/31800/S</t>
  </si>
  <si>
    <t>198101/31800/M</t>
  </si>
  <si>
    <t>198101/31800/L</t>
  </si>
  <si>
    <t>198101/31800/XL</t>
  </si>
  <si>
    <t>Koszulka termoaktywna z długim rękawem męska Odlo PERFORMANCE WARM BLACKCOMB BL TOP crew neck l/s</t>
  </si>
  <si>
    <t>198102/15000/S</t>
  </si>
  <si>
    <t>198102/15000/M</t>
  </si>
  <si>
    <t>198102/15000/L</t>
  </si>
  <si>
    <t>198102/15000/XL</t>
  </si>
  <si>
    <t>198102/15000/XXL</t>
  </si>
  <si>
    <t>198102/20731/S</t>
  </si>
  <si>
    <t>198102/20731/M</t>
  </si>
  <si>
    <t>198102/20731/L</t>
  </si>
  <si>
    <t>198102/20731/XL</t>
  </si>
  <si>
    <t>198102/20731/XXL</t>
  </si>
  <si>
    <t>198111/10183/XS</t>
  </si>
  <si>
    <t>Legginsy termoaktywne damskie Odlo PERFORMANCE WARM BLACKCOMB BL BOTTOM long</t>
  </si>
  <si>
    <t>198111/10183/S</t>
  </si>
  <si>
    <t>198111/10183/M</t>
  </si>
  <si>
    <t>198111/10183/L</t>
  </si>
  <si>
    <t>198111/10183/XL</t>
  </si>
  <si>
    <t>198111/31800/XS</t>
  </si>
  <si>
    <t>198111/31800/S</t>
  </si>
  <si>
    <t>198111/31800/M</t>
  </si>
  <si>
    <t>198111/31800/L</t>
  </si>
  <si>
    <t>198111/31800/XL</t>
  </si>
  <si>
    <t>Legginsy termoaktywne męskie Odlo PERFORMANCE WARM BLACKCOMB BL BOTTOM long</t>
  </si>
  <si>
    <t>198112/15000/S</t>
  </si>
  <si>
    <t>198112/15000/M</t>
  </si>
  <si>
    <t>198112/15000/L</t>
  </si>
  <si>
    <t>198112/15000/XL</t>
  </si>
  <si>
    <t>198112/15000/XXL</t>
  </si>
  <si>
    <t>198112/20731/S</t>
  </si>
  <si>
    <t>198112/20731/M</t>
  </si>
  <si>
    <t>198112/20731/L</t>
  </si>
  <si>
    <t>198112/20731/XL</t>
  </si>
  <si>
    <t>198112/20731/XXL</t>
  </si>
  <si>
    <t>198121/15000/XS</t>
  </si>
  <si>
    <t>Legginsy termoaktywne 3/4 damskie Odlo PERFORMANCE WARM BLACKCOMB BL BOTTOM 3/4</t>
  </si>
  <si>
    <t>Spodnie 3/4</t>
  </si>
  <si>
    <t>198121/15000/S</t>
  </si>
  <si>
    <t>198121/15000/M</t>
  </si>
  <si>
    <t>198121/15000/L</t>
  </si>
  <si>
    <t>198121/15000/XL</t>
  </si>
  <si>
    <t>198122/15000/S</t>
  </si>
  <si>
    <t>198122/15000/M</t>
  </si>
  <si>
    <t>198122/15000/L</t>
  </si>
  <si>
    <t>198122/15000/XL</t>
  </si>
  <si>
    <t>198122/15000/XXL</t>
  </si>
  <si>
    <t>198122/20731/S</t>
  </si>
  <si>
    <t>198122/20731/M</t>
  </si>
  <si>
    <t>198122/20731/L</t>
  </si>
  <si>
    <t>198122/20731/XL</t>
  </si>
  <si>
    <t>198122/20731/XXL</t>
  </si>
  <si>
    <t>198259/15000/140</t>
  </si>
  <si>
    <t>Bielizna termoaktywna - zestaw</t>
  </si>
  <si>
    <t>198259/15000/116/128</t>
  </si>
  <si>
    <t>Komplet bielizny termoaktywnej dziecięcej Odlo PERFORMANCE WARM KIDS Set long</t>
  </si>
  <si>
    <t>116/128</t>
  </si>
  <si>
    <t>198259/15000/152/164</t>
  </si>
  <si>
    <t>152/164</t>
  </si>
  <si>
    <t>198259/20417/140</t>
  </si>
  <si>
    <t>198259/20417/116/128</t>
  </si>
  <si>
    <t>198259/20417/152/164</t>
  </si>
  <si>
    <t>198259/20532/140</t>
  </si>
  <si>
    <t>nebulas blue</t>
  </si>
  <si>
    <t>198259/20532/116/128</t>
  </si>
  <si>
    <t>198259/20532/152/164</t>
  </si>
  <si>
    <t>528901/15000/XS</t>
  </si>
  <si>
    <t>Kurtka damska ODLO X-Alp 3l Jacket hardshell</t>
  </si>
  <si>
    <t>Kurtka Hardshelowa</t>
  </si>
  <si>
    <t>528901/15000/S</t>
  </si>
  <si>
    <t>528901/15000/M</t>
  </si>
  <si>
    <t>528901/15000/L</t>
  </si>
  <si>
    <t>528901/15000/XL</t>
  </si>
  <si>
    <t>528901/20417/XS</t>
  </si>
  <si>
    <t>528901/20417/S</t>
  </si>
  <si>
    <t>528901/20417/M</t>
  </si>
  <si>
    <t>528901/20417/L</t>
  </si>
  <si>
    <t>528901/20417/XL</t>
  </si>
  <si>
    <t>528902/15000/S</t>
  </si>
  <si>
    <t>Kurtka męska ODLO X-Alp 3l Jacket hardshell</t>
  </si>
  <si>
    <t>528902/15000/M</t>
  </si>
  <si>
    <t>528902/15000/L</t>
  </si>
  <si>
    <t>528902/15000/XL</t>
  </si>
  <si>
    <t>528902/15000/XXL</t>
  </si>
  <si>
    <t>528902/20417/S</t>
  </si>
  <si>
    <t>528902/20417/M</t>
  </si>
  <si>
    <t>528902/20417/L</t>
  </si>
  <si>
    <t>528902/20417/XL</t>
  </si>
  <si>
    <t>528902/20417/XXL</t>
  </si>
  <si>
    <t>Bluza z półgolfem dziecięca Odlo CLASSIC FLEECE KIDS Mid layer 1/2 zip</t>
  </si>
  <si>
    <t>Bluza bez kaptura rozpinana</t>
  </si>
  <si>
    <t>542909/15000/104</t>
  </si>
  <si>
    <t>542909/15000/116</t>
  </si>
  <si>
    <t>542909/15000/128</t>
  </si>
  <si>
    <t>542909/15000/140</t>
  </si>
  <si>
    <t>542909/15000/152</t>
  </si>
  <si>
    <t>542909/15000/164</t>
  </si>
  <si>
    <t>542909/20532/104</t>
  </si>
  <si>
    <t>542909/20532/116</t>
  </si>
  <si>
    <t>542909/20532/128</t>
  </si>
  <si>
    <t>542909/20532/140</t>
  </si>
  <si>
    <t>542909/20532/152</t>
  </si>
  <si>
    <t>542909/20532/164</t>
  </si>
  <si>
    <t>542909/31800/104</t>
  </si>
  <si>
    <t>542909/31800/116</t>
  </si>
  <si>
    <t>542909/31800/128</t>
  </si>
  <si>
    <t>542909/31800/140</t>
  </si>
  <si>
    <t>542909/31800/152</t>
  </si>
  <si>
    <t>542909/31800/164</t>
  </si>
  <si>
    <t>Azure Blue</t>
  </si>
  <si>
    <t>Bluza rozpinana dziecięca Odlo CLASSIC FLEECE KIDS Mid layer full zip</t>
  </si>
  <si>
    <t>543089/15000/104</t>
  </si>
  <si>
    <t>543089/15000/116</t>
  </si>
  <si>
    <t>543089/15000/128</t>
  </si>
  <si>
    <t>543089/15000/140</t>
  </si>
  <si>
    <t>543089/15000/152</t>
  </si>
  <si>
    <t>543089/15000/164</t>
  </si>
  <si>
    <t>543089/20532/104</t>
  </si>
  <si>
    <t>543089/20532/116</t>
  </si>
  <si>
    <t>543089/20532/128</t>
  </si>
  <si>
    <t>543089/20532/140</t>
  </si>
  <si>
    <t>543089/20532/152</t>
  </si>
  <si>
    <t>543089/20532/164</t>
  </si>
  <si>
    <t>543089/31800/104</t>
  </si>
  <si>
    <t>543089/31800/116</t>
  </si>
  <si>
    <t>543089/31800/128</t>
  </si>
  <si>
    <t>543089/31800/140</t>
  </si>
  <si>
    <t>543089/31800/152</t>
  </si>
  <si>
    <t>543089/31800/164</t>
  </si>
  <si>
    <t>Bluza rozpinana damska Odlo ESSENTIAL WARM FULL ZIP Mid layer full zip</t>
  </si>
  <si>
    <t>543101/15000/XS</t>
  </si>
  <si>
    <t>543101/15000/S</t>
  </si>
  <si>
    <t>543101/15000/M</t>
  </si>
  <si>
    <t>543101/15000/L</t>
  </si>
  <si>
    <t>543101/15000/XL</t>
  </si>
  <si>
    <t>543101/20731/XS</t>
  </si>
  <si>
    <t>543101/20731/S</t>
  </si>
  <si>
    <t>543101/20731/M</t>
  </si>
  <si>
    <t>543101/20731/L</t>
  </si>
  <si>
    <t>543101/20731/XL</t>
  </si>
  <si>
    <t>543101/21073/XS</t>
  </si>
  <si>
    <t>blue heron</t>
  </si>
  <si>
    <t>543101/21073/S</t>
  </si>
  <si>
    <t>543101/21073/M</t>
  </si>
  <si>
    <t>543101/21073/L</t>
  </si>
  <si>
    <t>543101/21073/XL</t>
  </si>
  <si>
    <t>543101/31800/XS</t>
  </si>
  <si>
    <t>543101/31800/S</t>
  </si>
  <si>
    <t>543101/31800/M</t>
  </si>
  <si>
    <t>543101/31800/L</t>
  </si>
  <si>
    <t>543101/31800/XL</t>
  </si>
  <si>
    <t>Bluza rozpinana męska Odlo ESSENTIAL WARM FULL ZIP Mid layer full zip</t>
  </si>
  <si>
    <t>543102/15000/S</t>
  </si>
  <si>
    <t>543102/15000/M</t>
  </si>
  <si>
    <t>543102/15000/L</t>
  </si>
  <si>
    <t>543102/15000/XL</t>
  </si>
  <si>
    <t>543102/15000/XXL</t>
  </si>
  <si>
    <t>543102/20731/S</t>
  </si>
  <si>
    <t>543102/20731/M</t>
  </si>
  <si>
    <t>543102/20731/L</t>
  </si>
  <si>
    <t>543102/20731/XL</t>
  </si>
  <si>
    <t>543102/20731/XXL</t>
  </si>
  <si>
    <t>543102/25200/S</t>
  </si>
  <si>
    <t>limoges</t>
  </si>
  <si>
    <t>543102/25200/M</t>
  </si>
  <si>
    <t>543102/25200/L</t>
  </si>
  <si>
    <t>543102/25200/XL</t>
  </si>
  <si>
    <t>543102/25200/XXL</t>
  </si>
  <si>
    <t>543102/36100/S</t>
  </si>
  <si>
    <t>formula one</t>
  </si>
  <si>
    <t>543102/36100/M</t>
  </si>
  <si>
    <t>543102/36100/L</t>
  </si>
  <si>
    <t>543102/36100/XL</t>
  </si>
  <si>
    <t>543102/36100/XXL</t>
  </si>
  <si>
    <t>622751/15000/XS</t>
  </si>
  <si>
    <t>Spodenki damskie ODLO Zeroweight Insulator Short</t>
  </si>
  <si>
    <t>622751/15000/S</t>
  </si>
  <si>
    <t>622751/15000/M</t>
  </si>
  <si>
    <t>622751/15000/L</t>
  </si>
  <si>
    <t>622751/15000/XL</t>
  </si>
  <si>
    <t>622752/15000/S</t>
  </si>
  <si>
    <t>Spodenki męskie ODLO Zeroweight Insulator Short</t>
  </si>
  <si>
    <t>622752/15000/M</t>
  </si>
  <si>
    <t>622752/15000/L</t>
  </si>
  <si>
    <t>622752/15000/XL</t>
  </si>
  <si>
    <t>622752/15000/XXL</t>
  </si>
  <si>
    <t>622752/20731/S</t>
  </si>
  <si>
    <t>622752/20731/M</t>
  </si>
  <si>
    <t>622752/20731/L</t>
  </si>
  <si>
    <t>622752/20731/XL</t>
  </si>
  <si>
    <t>622752/20731/XXL</t>
  </si>
  <si>
    <t>Czapka Odlo POLYKNIT WARM Hat</t>
  </si>
  <si>
    <t>ONESIZE</t>
  </si>
  <si>
    <t>Czapki</t>
  </si>
  <si>
    <t>762670/15000/ONESIZE</t>
  </si>
  <si>
    <t>762670/20418/ONESIZE</t>
  </si>
  <si>
    <t>762670/20731/ONESIZE</t>
  </si>
  <si>
    <t>Czapka Odlo Hat POLYKNIT WARM ECO</t>
  </si>
  <si>
    <t>762670/31800/ONESIZE</t>
  </si>
  <si>
    <t>762679/15000/ONESIZE</t>
  </si>
  <si>
    <t>Czapka dziecięca Odlo POLYKNIT WARM KIDS Hat</t>
  </si>
  <si>
    <t>762679/31800/ONESIZE</t>
  </si>
  <si>
    <t>Bandana</t>
  </si>
  <si>
    <t>763230/15000/ONESIZE</t>
  </si>
  <si>
    <t>Komin ODLO Merino Warm Tube</t>
  </si>
  <si>
    <t>763230/31800/ONESIZE</t>
  </si>
  <si>
    <t>763969/15000/ONESIZE</t>
  </si>
  <si>
    <t>763969/31800/ONESIZE</t>
  </si>
  <si>
    <t>Komin dziecięcy Odlo Tube MERINO WARM KIDS</t>
  </si>
  <si>
    <t>Unisex</t>
  </si>
  <si>
    <t>Dzieci</t>
  </si>
  <si>
    <t>Bielizna termoaktywna</t>
  </si>
  <si>
    <t>Bluza</t>
  </si>
  <si>
    <t>Nakrycia głowy</t>
  </si>
  <si>
    <t>Akcesoria odzieżowe</t>
  </si>
  <si>
    <t>Koszulka termoaktywna z długim rękawem i półgolfem damska Odlo PERFORMANCE WARM BLACKCOMB BL TOP turtle neck</t>
  </si>
  <si>
    <t>Kobieta</t>
  </si>
  <si>
    <t>Dorośli</t>
  </si>
  <si>
    <t>Koszulka termoaktywna z długim rękawem i półgolfem męska Odlo PERFORMANCE WARM BLACKCOMB BL TOP  turtle neck</t>
  </si>
  <si>
    <t>Mężczyzna</t>
  </si>
  <si>
    <t>198261/15000/XS</t>
  </si>
  <si>
    <t>Koszulka termoaktywna z długim rękawem męska Odlo PERFORMANCE WARM BL TOP crew neck l/s</t>
  </si>
  <si>
    <t>198261/15000/S</t>
  </si>
  <si>
    <t>198261/15000/M</t>
  </si>
  <si>
    <t>198261/15000/L</t>
  </si>
  <si>
    <t>198261/15000/XL</t>
  </si>
  <si>
    <t>198261/31800/XS</t>
  </si>
  <si>
    <t>198261/31800/S</t>
  </si>
  <si>
    <t>198261/31800/M</t>
  </si>
  <si>
    <t>198261/31800/L</t>
  </si>
  <si>
    <t>198261/31800/XL</t>
  </si>
  <si>
    <t>198262/15000/S</t>
  </si>
  <si>
    <t>198262/15000/M</t>
  </si>
  <si>
    <t>198262/15000/L</t>
  </si>
  <si>
    <t>198262/15000/XL</t>
  </si>
  <si>
    <t>198262/15000/XXL</t>
  </si>
  <si>
    <t>198262/20731/S</t>
  </si>
  <si>
    <t>198262/20731/M</t>
  </si>
  <si>
    <t>198262/20731/L</t>
  </si>
  <si>
    <t>198262/20731/XL</t>
  </si>
  <si>
    <t>198262/20731/XXL</t>
  </si>
  <si>
    <t>198281/15000/XS</t>
  </si>
  <si>
    <t>Leggins termoaktywne damskie Odlo PERFORMANCE WARM BL BOTTOM long</t>
  </si>
  <si>
    <t>198281/15000/S</t>
  </si>
  <si>
    <t>198281/15000/M</t>
  </si>
  <si>
    <t>198281/15000/L</t>
  </si>
  <si>
    <t>198281/15000/XL</t>
  </si>
  <si>
    <t>198281/31800/XS</t>
  </si>
  <si>
    <t>198281/31800/S</t>
  </si>
  <si>
    <t>198281/31800/M</t>
  </si>
  <si>
    <t>198281/31800/L</t>
  </si>
  <si>
    <t>198281/31800/XL</t>
  </si>
  <si>
    <t>198282/15000/S</t>
  </si>
  <si>
    <t>198282/15000/M</t>
  </si>
  <si>
    <t>198282/15000/L</t>
  </si>
  <si>
    <t>198282/15000/XL</t>
  </si>
  <si>
    <t>198282/15000/XXL</t>
  </si>
  <si>
    <t>198282/20731/S</t>
  </si>
  <si>
    <t>198282/20731/M</t>
  </si>
  <si>
    <t>198282/20731/L</t>
  </si>
  <si>
    <t>198282/20731/XL</t>
  </si>
  <si>
    <t>198282/20731/XXL</t>
  </si>
  <si>
    <t>198291/15000/XS</t>
  </si>
  <si>
    <t>Legginsy termoaktywne 3/4 męskie Odlo PERFORMANCE WARM BL BOTTOM 3/4</t>
  </si>
  <si>
    <t>198291/15000/S</t>
  </si>
  <si>
    <t>198291/15000/M</t>
  </si>
  <si>
    <t>198291/15000/L</t>
  </si>
  <si>
    <t>198291/15000/XL</t>
  </si>
  <si>
    <t>198292/15000/S</t>
  </si>
  <si>
    <t>198292/15000/M</t>
  </si>
  <si>
    <t>198292/15000/L</t>
  </si>
  <si>
    <t>198292/15000/XL</t>
  </si>
  <si>
    <t>198292/15000/XXL</t>
  </si>
  <si>
    <t>Kurtka</t>
  </si>
  <si>
    <t>Spodnie</t>
  </si>
  <si>
    <t>Shorty ocieplane</t>
  </si>
  <si>
    <t>Spodenki męskie Odlo ZEROWEIGHT INSULATOR Short</t>
  </si>
  <si>
    <t>Spodenki</t>
  </si>
  <si>
    <t>WARTOŚĆ ZAMÓWIENIA
PO RABACIE BRUTTO</t>
  </si>
  <si>
    <t>PODSUMOWANIE ZAMÓWIENIA RACE PROGRAM</t>
  </si>
  <si>
    <t>Zamawiana ilość</t>
  </si>
  <si>
    <t>Formularz zamówień RACE PROGRM AW26/27</t>
  </si>
  <si>
    <t>Dane do wysyłki (jeśli inne niż adres Klubu)</t>
  </si>
  <si>
    <r>
      <t xml:space="preserve">Termin składania przedzamówień: </t>
    </r>
    <r>
      <rPr>
        <b/>
        <sz val="11"/>
        <color theme="1"/>
        <rFont val="Calibri"/>
        <family val="2"/>
        <charset val="238"/>
        <scheme val="minor"/>
      </rPr>
      <t>20.03.2025</t>
    </r>
  </si>
  <si>
    <r>
      <t>Termin dostawy</t>
    </r>
    <r>
      <rPr>
        <b/>
        <sz val="11"/>
        <color theme="1"/>
        <rFont val="Calibri"/>
        <family val="2"/>
        <charset val="238"/>
        <scheme val="minor"/>
      </rPr>
      <t>: od sierpień 2026</t>
    </r>
  </si>
  <si>
    <t>Zamówienia składane wyłącznie na załączonym formularzu.</t>
  </si>
  <si>
    <r>
      <t xml:space="preserve">Ceny obowiązują </t>
    </r>
    <r>
      <rPr>
        <b/>
        <sz val="11"/>
        <color theme="1"/>
        <rFont val="Calibri"/>
        <family val="2"/>
        <charset val="238"/>
        <scheme val="minor"/>
      </rPr>
      <t>od 1 sierpnia 2026</t>
    </r>
  </si>
  <si>
    <t>Zamówienia składane wyłącznie na załączonym formularzu w wyznaczonych punkatch partnerskich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</si>
</sst>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#,##0.00\ &quot;zł&quot;"/>
    <numFmt numFmtId="165" formatCode="000"/>
    <numFmt numFmtId="166" formatCode="_-* #,##0.00\ [$zł-415]_-;\-* #,##0.00\ [$zł-415]_-;_-* &quot;-&quot;??\ [$zł-415]_-;_-@_-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4" tint="-0.499984740745262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22"/>
      <color theme="4" tint="0.79998168889431442"/>
      <name val="Aptos Display"/>
      <family val="2"/>
    </font>
    <font>
      <sz val="11"/>
      <color theme="4" tint="0.79998168889431442"/>
      <name val="Calibri"/>
      <family val="2"/>
      <scheme val="minor"/>
    </font>
    <font>
      <b/>
      <sz val="12"/>
      <color theme="4" tint="-0.499984740745262"/>
      <name val="Calibri"/>
      <family val="2"/>
      <charset val="238"/>
      <scheme val="minor"/>
    </font>
    <font>
      <b/>
      <sz val="24"/>
      <color theme="4" tint="-0.499984740745262"/>
      <name val="Calibri"/>
      <family val="2"/>
      <charset val="238"/>
      <scheme val="minor"/>
    </font>
    <font>
      <b/>
      <sz val="16"/>
      <color theme="4" tint="-0.499984740745262"/>
      <name val="Calibri"/>
      <family val="2"/>
      <charset val="238"/>
      <scheme val="minor"/>
    </font>
    <font>
      <b/>
      <sz val="14"/>
      <color theme="4" tint="-0.499984740745262"/>
      <name val="Calibri"/>
      <family val="2"/>
      <charset val="238"/>
      <scheme val="minor"/>
    </font>
    <font>
      <sz val="11"/>
      <color rgb="FFFFD5D5"/>
      <name val="Calibri"/>
      <family val="2"/>
      <scheme val="minor"/>
    </font>
    <font>
      <sz val="11"/>
      <color theme="1"/>
      <name val="Tahoma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Tahoma"/>
      <family val="2"/>
      <charset val="238"/>
    </font>
    <font>
      <sz val="10"/>
      <color indexed="8"/>
      <name val="Tahoma"/>
      <family val="2"/>
      <charset val="238"/>
    </font>
    <font>
      <b/>
      <sz val="10"/>
      <color indexed="8"/>
      <name val="Tahoma"/>
      <family val="2"/>
      <charset val="238"/>
    </font>
    <font>
      <b/>
      <sz val="10"/>
      <color theme="0"/>
      <name val="Tahoma"/>
      <family val="2"/>
      <charset val="238"/>
    </font>
    <font>
      <sz val="9"/>
      <color indexed="8"/>
      <name val="Tahoma"/>
      <family val="2"/>
      <charset val="238"/>
    </font>
    <font>
      <sz val="10"/>
      <name val="Tahoma"/>
      <family val="2"/>
      <charset val="238"/>
    </font>
    <font>
      <b/>
      <sz val="11"/>
      <color theme="0"/>
      <name val="Tahoma"/>
      <family val="2"/>
      <charset val="238"/>
    </font>
    <font>
      <sz val="10"/>
      <color theme="1"/>
      <name val="Verdena"/>
      <charset val="238"/>
    </font>
    <font>
      <sz val="10"/>
      <color theme="1"/>
      <name val="Verdana"/>
      <family val="2"/>
      <charset val="238"/>
    </font>
    <font>
      <b/>
      <sz val="11"/>
      <color theme="1"/>
      <name val="Verdena"/>
      <charset val="238"/>
    </font>
    <font>
      <sz val="11"/>
      <color theme="1"/>
      <name val="Verdena"/>
      <charset val="238"/>
    </font>
    <font>
      <b/>
      <sz val="11"/>
      <name val="Verdena"/>
      <charset val="238"/>
    </font>
    <font>
      <b/>
      <sz val="12"/>
      <name val="Verdena"/>
      <charset val="238"/>
    </font>
    <font>
      <b/>
      <sz val="20"/>
      <color theme="0"/>
      <name val="Verdena"/>
      <charset val="238"/>
    </font>
    <font>
      <b/>
      <sz val="20"/>
      <name val="Verdena"/>
      <charset val="238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62">
    <border>
      <left/>
      <right/>
      <top/>
      <bottom/>
      <diagonal/>
    </border>
    <border>
      <left/>
      <right/>
      <top style="thick">
        <color theme="4" tint="-0.499984740745262"/>
      </top>
      <bottom/>
      <diagonal/>
    </border>
    <border>
      <left/>
      <right/>
      <top style="medium">
        <color theme="4" tint="-0.499984740745262"/>
      </top>
      <bottom style="medium">
        <color theme="4" tint="-0.499984740745262"/>
      </bottom>
      <diagonal/>
    </border>
    <border>
      <left/>
      <right/>
      <top/>
      <bottom style="medium">
        <color theme="4" tint="-0.499984740745262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theme="4" tint="-0.499984740745262"/>
      </bottom>
      <diagonal/>
    </border>
    <border>
      <left/>
      <right/>
      <top style="medium">
        <color indexed="64"/>
      </top>
      <bottom style="thick">
        <color theme="4" tint="-0.499984740745262"/>
      </bottom>
      <diagonal/>
    </border>
    <border>
      <left/>
      <right style="medium">
        <color indexed="64"/>
      </right>
      <top style="medium">
        <color indexed="64"/>
      </top>
      <bottom style="thick">
        <color theme="4" tint="-0.499984740745262"/>
      </bottom>
      <diagonal/>
    </border>
    <border>
      <left style="medium">
        <color indexed="64"/>
      </left>
      <right/>
      <top style="thick">
        <color theme="4" tint="-0.499984740745262"/>
      </top>
      <bottom/>
      <diagonal/>
    </border>
    <border>
      <left/>
      <right style="medium">
        <color indexed="64"/>
      </right>
      <top style="thick">
        <color theme="4" tint="-0.499984740745262"/>
      </top>
      <bottom/>
      <diagonal/>
    </border>
    <border>
      <left style="medium">
        <color indexed="64"/>
      </left>
      <right/>
      <top/>
      <bottom style="medium">
        <color theme="4" tint="-0.499984740745262"/>
      </bottom>
      <diagonal/>
    </border>
    <border>
      <left/>
      <right style="medium">
        <color indexed="64"/>
      </right>
      <top/>
      <bottom style="medium">
        <color theme="4" tint="-0.499984740745262"/>
      </bottom>
      <diagonal/>
    </border>
    <border>
      <left style="medium">
        <color indexed="64"/>
      </left>
      <right/>
      <top style="medium">
        <color theme="4" tint="-0.499984740745262"/>
      </top>
      <bottom style="medium">
        <color theme="4" tint="-0.499984740745262"/>
      </bottom>
      <diagonal/>
    </border>
    <border>
      <left style="medium">
        <color indexed="64"/>
      </left>
      <right/>
      <top style="medium">
        <color theme="4" tint="-0.499984740745262"/>
      </top>
      <bottom style="medium">
        <color indexed="64"/>
      </bottom>
      <diagonal/>
    </border>
    <border>
      <left/>
      <right/>
      <top style="medium">
        <color theme="4" tint="-0.499984740745262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14" fillId="0" borderId="0"/>
  </cellStyleXfs>
  <cellXfs count="214">
    <xf numFmtId="0" fontId="0" fillId="0" borderId="0" xfId="0"/>
    <xf numFmtId="9" fontId="0" fillId="0" borderId="0" xfId="1" applyFont="1"/>
    <xf numFmtId="0" fontId="2" fillId="0" borderId="0" xfId="3" applyAlignment="1" applyProtection="1">
      <alignment horizontal="center"/>
      <protection locked="0"/>
    </xf>
    <xf numFmtId="0" fontId="2" fillId="0" borderId="31" xfId="3" applyBorder="1" applyAlignment="1" applyProtection="1">
      <alignment horizontal="center"/>
      <protection locked="0"/>
    </xf>
    <xf numFmtId="0" fontId="22" fillId="0" borderId="31" xfId="3" applyFont="1" applyBorder="1" applyAlignment="1" applyProtection="1">
      <alignment horizontal="center"/>
      <protection locked="0"/>
    </xf>
    <xf numFmtId="0" fontId="19" fillId="0" borderId="23" xfId="4" applyFont="1" applyBorder="1" applyAlignment="1" applyProtection="1">
      <alignment horizontal="center" vertical="center"/>
      <protection locked="0"/>
    </xf>
    <xf numFmtId="0" fontId="19" fillId="0" borderId="22" xfId="4" applyFont="1" applyBorder="1" applyAlignment="1" applyProtection="1">
      <alignment horizontal="center" vertical="center"/>
      <protection locked="0"/>
    </xf>
    <xf numFmtId="0" fontId="19" fillId="0" borderId="21" xfId="4" applyFont="1" applyBorder="1" applyAlignment="1" applyProtection="1">
      <alignment horizontal="center" vertical="center"/>
      <protection locked="0"/>
    </xf>
    <xf numFmtId="0" fontId="19" fillId="0" borderId="19" xfId="4" applyFont="1" applyBorder="1" applyAlignment="1" applyProtection="1">
      <alignment horizontal="center" vertical="center"/>
      <protection locked="0"/>
    </xf>
    <xf numFmtId="0" fontId="19" fillId="0" borderId="18" xfId="4" applyFont="1" applyBorder="1" applyAlignment="1" applyProtection="1">
      <alignment horizontal="center" vertical="center"/>
      <protection locked="0"/>
    </xf>
    <xf numFmtId="0" fontId="19" fillId="0" borderId="17" xfId="4" applyFont="1" applyBorder="1" applyAlignment="1" applyProtection="1">
      <alignment horizontal="center" vertical="center"/>
      <protection locked="0"/>
    </xf>
    <xf numFmtId="0" fontId="19" fillId="0" borderId="19" xfId="4" applyFont="1" applyBorder="1" applyAlignment="1" applyProtection="1">
      <alignment horizontal="center"/>
      <protection locked="0"/>
    </xf>
    <xf numFmtId="0" fontId="19" fillId="0" borderId="18" xfId="4" applyFont="1" applyBorder="1" applyAlignment="1" applyProtection="1">
      <alignment horizontal="center"/>
      <protection locked="0"/>
    </xf>
    <xf numFmtId="0" fontId="19" fillId="0" borderId="17" xfId="4" applyFont="1" applyBorder="1" applyAlignment="1" applyProtection="1">
      <alignment horizontal="center"/>
      <protection locked="0"/>
    </xf>
    <xf numFmtId="0" fontId="19" fillId="0" borderId="15" xfId="4" applyFont="1" applyBorder="1" applyAlignment="1" applyProtection="1">
      <alignment horizontal="center"/>
      <protection locked="0"/>
    </xf>
    <xf numFmtId="0" fontId="19" fillId="0" borderId="14" xfId="4" applyFont="1" applyBorder="1" applyAlignment="1" applyProtection="1">
      <alignment horizontal="center"/>
      <protection locked="0"/>
    </xf>
    <xf numFmtId="0" fontId="19" fillId="0" borderId="13" xfId="4" applyFont="1" applyBorder="1" applyAlignment="1" applyProtection="1">
      <alignment horizontal="center"/>
      <protection locked="0"/>
    </xf>
    <xf numFmtId="0" fontId="17" fillId="0" borderId="12" xfId="4" applyFont="1" applyBorder="1" applyAlignment="1" applyProtection="1">
      <alignment horizontal="center" vertical="center"/>
      <protection locked="0"/>
    </xf>
    <xf numFmtId="0" fontId="17" fillId="0" borderId="11" xfId="4" applyFont="1" applyBorder="1" applyAlignment="1" applyProtection="1">
      <alignment horizontal="center" vertical="center"/>
      <protection locked="0"/>
    </xf>
    <xf numFmtId="0" fontId="17" fillId="0" borderId="9" xfId="4" applyFont="1" applyBorder="1" applyAlignment="1" applyProtection="1">
      <alignment horizontal="center" vertical="center"/>
      <protection locked="0"/>
    </xf>
    <xf numFmtId="0" fontId="22" fillId="0" borderId="31" xfId="0" applyFont="1" applyBorder="1" applyAlignment="1" applyProtection="1">
      <alignment horizontal="center" vertical="center"/>
      <protection locked="0"/>
    </xf>
    <xf numFmtId="0" fontId="22" fillId="0" borderId="9" xfId="3" applyFont="1" applyBorder="1" applyAlignment="1" applyProtection="1">
      <alignment horizontal="center"/>
      <protection locked="0"/>
    </xf>
    <xf numFmtId="0" fontId="22" fillId="0" borderId="60" xfId="0" applyFont="1" applyBorder="1" applyAlignment="1" applyProtection="1">
      <alignment horizontal="center" vertical="center"/>
      <protection locked="0"/>
    </xf>
    <xf numFmtId="0" fontId="13" fillId="0" borderId="36" xfId="3" applyFont="1" applyBorder="1" applyAlignment="1" applyProtection="1">
      <alignment horizontal="center"/>
    </xf>
    <xf numFmtId="0" fontId="13" fillId="0" borderId="35" xfId="3" applyFont="1" applyBorder="1" applyAlignment="1" applyProtection="1">
      <alignment horizontal="center"/>
    </xf>
    <xf numFmtId="0" fontId="13" fillId="0" borderId="43" xfId="3" applyFont="1" applyBorder="1" applyAlignment="1" applyProtection="1">
      <alignment horizontal="center"/>
    </xf>
    <xf numFmtId="0" fontId="13" fillId="0" borderId="34" xfId="3" applyFont="1" applyBorder="1" applyProtection="1"/>
    <xf numFmtId="0" fontId="13" fillId="0" borderId="33" xfId="3" applyFont="1" applyBorder="1" applyProtection="1"/>
    <xf numFmtId="0" fontId="13" fillId="0" borderId="0" xfId="3" applyFont="1" applyProtection="1"/>
    <xf numFmtId="0" fontId="13" fillId="0" borderId="32" xfId="3" applyFont="1" applyBorder="1" applyAlignment="1" applyProtection="1">
      <alignment horizontal="center"/>
    </xf>
    <xf numFmtId="0" fontId="13" fillId="0" borderId="31" xfId="3" applyFont="1" applyBorder="1" applyAlignment="1" applyProtection="1">
      <alignment horizontal="center"/>
    </xf>
    <xf numFmtId="0" fontId="13" fillId="0" borderId="44" xfId="3" applyFont="1" applyBorder="1" applyAlignment="1" applyProtection="1">
      <alignment horizontal="center"/>
    </xf>
    <xf numFmtId="0" fontId="13" fillId="0" borderId="7" xfId="3" applyFont="1" applyBorder="1" applyProtection="1"/>
    <xf numFmtId="0" fontId="21" fillId="7" borderId="8" xfId="3" applyFont="1" applyFill="1" applyBorder="1" applyAlignment="1" applyProtection="1">
      <alignment horizontal="center"/>
    </xf>
    <xf numFmtId="0" fontId="21" fillId="7" borderId="0" xfId="3" applyFont="1" applyFill="1" applyBorder="1" applyAlignment="1" applyProtection="1">
      <alignment horizontal="center"/>
    </xf>
    <xf numFmtId="0" fontId="21" fillId="7" borderId="7" xfId="3" applyFont="1" applyFill="1" applyBorder="1" applyAlignment="1" applyProtection="1">
      <alignment horizontal="center"/>
    </xf>
    <xf numFmtId="0" fontId="13" fillId="0" borderId="32" xfId="3" applyFont="1" applyBorder="1" applyAlignment="1" applyProtection="1">
      <alignment horizontal="left"/>
    </xf>
    <xf numFmtId="0" fontId="13" fillId="0" borderId="31" xfId="3" applyFont="1" applyBorder="1" applyAlignment="1" applyProtection="1">
      <alignment horizontal="left"/>
    </xf>
    <xf numFmtId="0" fontId="13" fillId="0" borderId="44" xfId="3" applyFont="1" applyBorder="1" applyAlignment="1" applyProtection="1">
      <alignment horizontal="left"/>
    </xf>
    <xf numFmtId="0" fontId="13" fillId="0" borderId="8" xfId="3" applyFont="1" applyBorder="1" applyProtection="1"/>
    <xf numFmtId="0" fontId="13" fillId="0" borderId="0" xfId="3" applyFont="1" applyBorder="1" applyProtection="1"/>
    <xf numFmtId="0" fontId="15" fillId="0" borderId="32" xfId="4" applyFont="1" applyBorder="1" applyAlignment="1" applyProtection="1">
      <alignment horizontal="left" vertical="center" wrapText="1"/>
    </xf>
    <xf numFmtId="0" fontId="15" fillId="0" borderId="31" xfId="4" applyFont="1" applyBorder="1" applyAlignment="1" applyProtection="1">
      <alignment horizontal="left" vertical="center" wrapText="1"/>
    </xf>
    <xf numFmtId="0" fontId="15" fillId="0" borderId="44" xfId="4" applyFont="1" applyBorder="1" applyAlignment="1" applyProtection="1">
      <alignment horizontal="left" vertical="center" wrapText="1"/>
    </xf>
    <xf numFmtId="0" fontId="17" fillId="9" borderId="30" xfId="4" applyFont="1" applyFill="1" applyBorder="1" applyAlignment="1" applyProtection="1">
      <alignment horizontal="center" vertical="center"/>
    </xf>
    <xf numFmtId="0" fontId="17" fillId="9" borderId="29" xfId="4" applyFont="1" applyFill="1" applyBorder="1" applyAlignment="1" applyProtection="1">
      <alignment horizontal="center" vertical="center"/>
    </xf>
    <xf numFmtId="0" fontId="17" fillId="9" borderId="0" xfId="4" applyFont="1" applyFill="1" applyBorder="1" applyAlignment="1" applyProtection="1">
      <alignment horizontal="center" vertical="center"/>
    </xf>
    <xf numFmtId="0" fontId="17" fillId="9" borderId="7" xfId="4" applyFont="1" applyFill="1" applyBorder="1" applyAlignment="1" applyProtection="1">
      <alignment horizontal="center" vertical="center"/>
    </xf>
    <xf numFmtId="0" fontId="18" fillId="7" borderId="26" xfId="4" applyFont="1" applyFill="1" applyBorder="1" applyAlignment="1" applyProtection="1">
      <alignment horizontal="center" vertical="center"/>
    </xf>
    <xf numFmtId="0" fontId="18" fillId="7" borderId="25" xfId="4" applyFont="1" applyFill="1" applyBorder="1" applyAlignment="1" applyProtection="1">
      <alignment horizontal="center" vertical="center"/>
    </xf>
    <xf numFmtId="0" fontId="19" fillId="0" borderId="24" xfId="4" applyFont="1" applyBorder="1" applyAlignment="1" applyProtection="1">
      <alignment vertical="center"/>
    </xf>
    <xf numFmtId="0" fontId="20" fillId="0" borderId="0" xfId="3" applyFont="1" applyProtection="1"/>
    <xf numFmtId="0" fontId="18" fillId="7" borderId="8" xfId="4" applyFont="1" applyFill="1" applyBorder="1" applyAlignment="1" applyProtection="1">
      <alignment horizontal="center" vertical="center"/>
    </xf>
    <xf numFmtId="0" fontId="18" fillId="7" borderId="0" xfId="4" applyFont="1" applyFill="1" applyBorder="1" applyAlignment="1" applyProtection="1">
      <alignment horizontal="center" vertical="center"/>
    </xf>
    <xf numFmtId="0" fontId="19" fillId="0" borderId="28" xfId="4" applyFont="1" applyBorder="1" applyAlignment="1" applyProtection="1">
      <alignment vertical="center"/>
    </xf>
    <xf numFmtId="0" fontId="19" fillId="0" borderId="28" xfId="4" applyFont="1" applyBorder="1" applyProtection="1"/>
    <xf numFmtId="0" fontId="19" fillId="0" borderId="27" xfId="4" applyFont="1" applyBorder="1" applyProtection="1"/>
    <xf numFmtId="0" fontId="18" fillId="8" borderId="26" xfId="4" applyFont="1" applyFill="1" applyBorder="1" applyAlignment="1" applyProtection="1">
      <alignment horizontal="center" vertical="center" wrapText="1"/>
    </xf>
    <xf numFmtId="0" fontId="18" fillId="8" borderId="25" xfId="4" applyFont="1" applyFill="1" applyBorder="1" applyAlignment="1" applyProtection="1">
      <alignment horizontal="center" vertical="center" wrapText="1"/>
    </xf>
    <xf numFmtId="0" fontId="18" fillId="8" borderId="8" xfId="4" applyFont="1" applyFill="1" applyBorder="1" applyAlignment="1" applyProtection="1">
      <alignment horizontal="center" vertical="center" wrapText="1"/>
    </xf>
    <xf numFmtId="0" fontId="18" fillId="8" borderId="0" xfId="4" applyFont="1" applyFill="1" applyBorder="1" applyAlignment="1" applyProtection="1">
      <alignment horizontal="center" vertical="center" wrapText="1"/>
    </xf>
    <xf numFmtId="0" fontId="19" fillId="0" borderId="20" xfId="4" applyFont="1" applyBorder="1" applyAlignment="1" applyProtection="1">
      <alignment vertical="center"/>
    </xf>
    <xf numFmtId="0" fontId="19" fillId="0" borderId="20" xfId="4" applyFont="1" applyBorder="1" applyProtection="1"/>
    <xf numFmtId="0" fontId="19" fillId="0" borderId="16" xfId="4" applyFont="1" applyBorder="1" applyProtection="1"/>
    <xf numFmtId="0" fontId="16" fillId="0" borderId="8" xfId="4" applyFont="1" applyBorder="1" applyAlignment="1" applyProtection="1">
      <alignment horizontal="center"/>
    </xf>
    <xf numFmtId="0" fontId="16" fillId="0" borderId="0" xfId="4" applyFont="1" applyBorder="1" applyAlignment="1" applyProtection="1">
      <alignment horizontal="center"/>
    </xf>
    <xf numFmtId="0" fontId="16" fillId="0" borderId="7" xfId="4" applyFont="1" applyBorder="1" applyAlignment="1" applyProtection="1">
      <alignment horizontal="center"/>
    </xf>
    <xf numFmtId="0" fontId="18" fillId="7" borderId="10" xfId="4" applyFont="1" applyFill="1" applyBorder="1" applyAlignment="1" applyProtection="1">
      <alignment horizontal="center" vertical="center"/>
    </xf>
    <xf numFmtId="0" fontId="17" fillId="0" borderId="0" xfId="4" applyFont="1" applyBorder="1" applyAlignment="1" applyProtection="1">
      <alignment horizontal="center"/>
    </xf>
    <xf numFmtId="0" fontId="16" fillId="0" borderId="0" xfId="4" applyFont="1" applyBorder="1" applyProtection="1"/>
    <xf numFmtId="0" fontId="16" fillId="0" borderId="7" xfId="4" applyFont="1" applyBorder="1" applyProtection="1"/>
    <xf numFmtId="0" fontId="18" fillId="5" borderId="8" xfId="4" applyFont="1" applyFill="1" applyBorder="1" applyAlignment="1" applyProtection="1">
      <alignment horizontal="center" vertical="center"/>
    </xf>
    <xf numFmtId="0" fontId="18" fillId="5" borderId="0" xfId="4" applyFont="1" applyFill="1" applyBorder="1" applyAlignment="1" applyProtection="1">
      <alignment horizontal="center" vertical="center"/>
    </xf>
    <xf numFmtId="0" fontId="18" fillId="5" borderId="0" xfId="4" applyFont="1" applyFill="1" applyBorder="1" applyProtection="1"/>
    <xf numFmtId="0" fontId="17" fillId="5" borderId="0" xfId="4" applyFont="1" applyFill="1" applyBorder="1" applyAlignment="1" applyProtection="1">
      <alignment horizontal="center"/>
    </xf>
    <xf numFmtId="0" fontId="16" fillId="5" borderId="0" xfId="4" applyFont="1" applyFill="1" applyBorder="1" applyProtection="1"/>
    <xf numFmtId="0" fontId="16" fillId="5" borderId="7" xfId="4" applyFont="1" applyFill="1" applyBorder="1" applyProtection="1"/>
    <xf numFmtId="0" fontId="13" fillId="5" borderId="0" xfId="3" applyFont="1" applyFill="1" applyProtection="1"/>
    <xf numFmtId="0" fontId="13" fillId="5" borderId="7" xfId="3" applyFont="1" applyFill="1" applyBorder="1" applyProtection="1"/>
    <xf numFmtId="0" fontId="13" fillId="0" borderId="8" xfId="3" applyFont="1" applyBorder="1" applyAlignment="1" applyProtection="1">
      <alignment horizontal="center" vertical="center"/>
    </xf>
    <xf numFmtId="0" fontId="6" fillId="2" borderId="45" xfId="0" applyFont="1" applyFill="1" applyBorder="1" applyAlignment="1" applyProtection="1">
      <alignment horizontal="center" vertical="center"/>
    </xf>
    <xf numFmtId="0" fontId="6" fillId="2" borderId="46" xfId="0" applyFont="1" applyFill="1" applyBorder="1" applyAlignment="1" applyProtection="1">
      <alignment horizontal="center" vertical="center"/>
    </xf>
    <xf numFmtId="0" fontId="6" fillId="2" borderId="47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vertical="center"/>
    </xf>
    <xf numFmtId="0" fontId="13" fillId="0" borderId="0" xfId="3" applyFont="1" applyAlignment="1" applyProtection="1">
      <alignment horizontal="center" vertical="center"/>
    </xf>
    <xf numFmtId="0" fontId="13" fillId="0" borderId="7" xfId="3" applyFont="1" applyBorder="1" applyAlignment="1" applyProtection="1">
      <alignment horizontal="center" vertical="center"/>
    </xf>
    <xf numFmtId="0" fontId="7" fillId="2" borderId="48" xfId="0" applyFont="1" applyFill="1" applyBorder="1" applyAlignment="1" applyProtection="1">
      <alignment horizontal="center" vertical="center"/>
    </xf>
    <xf numFmtId="0" fontId="12" fillId="3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49" xfId="0" applyFont="1" applyFill="1" applyBorder="1" applyAlignment="1" applyProtection="1">
      <alignment horizontal="center" vertical="center" wrapText="1"/>
    </xf>
    <xf numFmtId="0" fontId="4" fillId="5" borderId="50" xfId="0" applyFont="1" applyFill="1" applyBorder="1" applyAlignment="1" applyProtection="1">
      <alignment horizontal="center" vertical="center"/>
    </xf>
    <xf numFmtId="44" fontId="11" fillId="5" borderId="3" xfId="2" applyFont="1" applyFill="1" applyBorder="1" applyAlignment="1" applyProtection="1">
      <alignment horizontal="center" vertical="center"/>
    </xf>
    <xf numFmtId="9" fontId="11" fillId="5" borderId="3" xfId="1" applyFont="1" applyFill="1" applyBorder="1" applyAlignment="1" applyProtection="1">
      <alignment horizontal="center" vertical="center"/>
    </xf>
    <xf numFmtId="44" fontId="11" fillId="5" borderId="51" xfId="1" applyNumberFormat="1" applyFont="1" applyFill="1" applyBorder="1" applyAlignment="1" applyProtection="1">
      <alignment horizontal="center" vertical="center"/>
    </xf>
    <xf numFmtId="0" fontId="4" fillId="5" borderId="52" xfId="0" applyFont="1" applyFill="1" applyBorder="1" applyAlignment="1" applyProtection="1">
      <alignment horizontal="center" vertical="center"/>
    </xf>
    <xf numFmtId="9" fontId="11" fillId="5" borderId="2" xfId="1" applyFont="1" applyFill="1" applyBorder="1" applyAlignment="1" applyProtection="1">
      <alignment horizontal="center" vertical="center"/>
    </xf>
    <xf numFmtId="0" fontId="4" fillId="5" borderId="53" xfId="0" applyFont="1" applyFill="1" applyBorder="1" applyAlignment="1" applyProtection="1">
      <alignment horizontal="center" vertical="center"/>
    </xf>
    <xf numFmtId="44" fontId="11" fillId="5" borderId="5" xfId="2" applyFont="1" applyFill="1" applyBorder="1" applyAlignment="1" applyProtection="1">
      <alignment horizontal="center" vertical="center"/>
    </xf>
    <xf numFmtId="9" fontId="11" fillId="5" borderId="54" xfId="1" applyFont="1" applyFill="1" applyBorder="1" applyAlignment="1" applyProtection="1">
      <alignment horizontal="center" vertical="center"/>
    </xf>
    <xf numFmtId="44" fontId="11" fillId="5" borderId="4" xfId="1" applyNumberFormat="1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44" fontId="11" fillId="4" borderId="0" xfId="0" applyNumberFormat="1" applyFont="1" applyFill="1" applyBorder="1" applyAlignment="1" applyProtection="1">
      <alignment horizontal="center" vertical="center"/>
    </xf>
    <xf numFmtId="0" fontId="8" fillId="4" borderId="0" xfId="0" applyFont="1" applyFill="1" applyBorder="1" applyAlignment="1" applyProtection="1">
      <alignment horizontal="center" vertical="center"/>
    </xf>
    <xf numFmtId="44" fontId="10" fillId="4" borderId="0" xfId="0" applyNumberFormat="1" applyFont="1" applyFill="1" applyBorder="1" applyAlignment="1" applyProtection="1">
      <alignment horizontal="center" vertical="center"/>
    </xf>
    <xf numFmtId="0" fontId="16" fillId="0" borderId="8" xfId="4" applyFont="1" applyBorder="1" applyProtection="1"/>
    <xf numFmtId="0" fontId="13" fillId="0" borderId="6" xfId="3" applyFont="1" applyBorder="1" applyProtection="1"/>
    <xf numFmtId="0" fontId="13" fillId="0" borderId="5" xfId="3" applyFont="1" applyBorder="1" applyProtection="1"/>
    <xf numFmtId="0" fontId="13" fillId="0" borderId="4" xfId="3" applyFont="1" applyBorder="1" applyProtection="1"/>
    <xf numFmtId="0" fontId="29" fillId="0" borderId="41" xfId="3" applyFont="1" applyBorder="1" applyAlignment="1" applyProtection="1">
      <alignment vertical="center" wrapText="1"/>
    </xf>
    <xf numFmtId="0" fontId="29" fillId="0" borderId="40" xfId="3" applyFont="1" applyBorder="1" applyAlignment="1" applyProtection="1">
      <alignment horizontal="center" vertical="center" wrapText="1"/>
    </xf>
    <xf numFmtId="0" fontId="29" fillId="0" borderId="40" xfId="3" applyFont="1" applyBorder="1" applyAlignment="1" applyProtection="1">
      <alignment vertical="center" wrapText="1"/>
    </xf>
    <xf numFmtId="0" fontId="29" fillId="0" borderId="40" xfId="3" applyFont="1" applyBorder="1" applyAlignment="1" applyProtection="1">
      <alignment horizontal="right" vertical="center" wrapText="1"/>
    </xf>
    <xf numFmtId="164" fontId="29" fillId="0" borderId="40" xfId="3" applyNumberFormat="1" applyFont="1" applyBorder="1" applyAlignment="1" applyProtection="1">
      <alignment horizontal="center" vertical="center" wrapText="1"/>
    </xf>
    <xf numFmtId="0" fontId="29" fillId="0" borderId="39" xfId="3" applyFont="1" applyBorder="1" applyAlignment="1" applyProtection="1">
      <alignment vertical="center" wrapText="1"/>
    </xf>
    <xf numFmtId="0" fontId="2" fillId="0" borderId="0" xfId="3" applyProtection="1"/>
    <xf numFmtId="0" fontId="29" fillId="0" borderId="42" xfId="3" applyFont="1" applyBorder="1" applyAlignment="1" applyProtection="1">
      <alignment vertical="center" wrapText="1"/>
    </xf>
    <xf numFmtId="0" fontId="29" fillId="0" borderId="0" xfId="3" applyFont="1" applyAlignment="1" applyProtection="1">
      <alignment horizontal="center" vertical="center" wrapText="1"/>
    </xf>
    <xf numFmtId="0" fontId="29" fillId="0" borderId="0" xfId="3" applyFont="1" applyAlignment="1" applyProtection="1">
      <alignment vertical="center" wrapText="1"/>
    </xf>
    <xf numFmtId="0" fontId="29" fillId="0" borderId="0" xfId="3" applyFont="1" applyAlignment="1" applyProtection="1">
      <alignment horizontal="right" vertical="center" wrapText="1"/>
    </xf>
    <xf numFmtId="164" fontId="29" fillId="0" borderId="0" xfId="3" applyNumberFormat="1" applyFont="1" applyAlignment="1" applyProtection="1">
      <alignment horizontal="center" vertical="center" wrapText="1"/>
    </xf>
    <xf numFmtId="0" fontId="29" fillId="0" borderId="10" xfId="3" applyFont="1" applyBorder="1" applyAlignment="1" applyProtection="1">
      <alignment vertical="center" wrapText="1"/>
    </xf>
    <xf numFmtId="0" fontId="29" fillId="0" borderId="0" xfId="3" applyFont="1" applyBorder="1" applyAlignment="1" applyProtection="1">
      <alignment horizontal="center" vertical="center" wrapText="1"/>
    </xf>
    <xf numFmtId="0" fontId="26" fillId="6" borderId="12" xfId="3" applyFont="1" applyFill="1" applyBorder="1" applyAlignment="1" applyProtection="1">
      <alignment horizontal="center" vertical="center" wrapText="1"/>
    </xf>
    <xf numFmtId="0" fontId="26" fillId="0" borderId="0" xfId="3" applyFont="1" applyAlignment="1" applyProtection="1">
      <alignment horizontal="right" vertical="center" wrapText="1"/>
    </xf>
    <xf numFmtId="164" fontId="26" fillId="6" borderId="12" xfId="3" applyNumberFormat="1" applyFont="1" applyFill="1" applyBorder="1" applyAlignment="1" applyProtection="1">
      <alignment horizontal="center" vertical="center" wrapText="1"/>
    </xf>
    <xf numFmtId="0" fontId="28" fillId="7" borderId="55" xfId="3" applyFont="1" applyFill="1" applyBorder="1" applyAlignment="1" applyProtection="1">
      <alignment horizontal="center" vertical="center" wrapText="1"/>
    </xf>
    <xf numFmtId="0" fontId="28" fillId="7" borderId="34" xfId="3" applyFont="1" applyFill="1" applyBorder="1" applyAlignment="1" applyProtection="1">
      <alignment horizontal="center" vertical="center" wrapText="1"/>
    </xf>
    <xf numFmtId="0" fontId="28" fillId="7" borderId="33" xfId="3" applyFont="1" applyFill="1" applyBorder="1" applyAlignment="1" applyProtection="1">
      <alignment horizontal="center" vertical="center" wrapText="1"/>
    </xf>
    <xf numFmtId="0" fontId="26" fillId="0" borderId="8" xfId="3" applyFont="1" applyBorder="1" applyAlignment="1" applyProtection="1">
      <alignment horizontal="left" vertical="center" wrapText="1"/>
    </xf>
    <xf numFmtId="0" fontId="26" fillId="0" borderId="0" xfId="3" applyFont="1" applyBorder="1" applyAlignment="1" applyProtection="1">
      <alignment horizontal="left" vertical="center" wrapText="1"/>
    </xf>
    <xf numFmtId="0" fontId="26" fillId="0" borderId="7" xfId="3" applyFont="1" applyBorder="1" applyAlignment="1" applyProtection="1">
      <alignment horizontal="left" vertical="center" wrapText="1"/>
    </xf>
    <xf numFmtId="0" fontId="27" fillId="0" borderId="56" xfId="3" applyFont="1" applyBorder="1" applyAlignment="1" applyProtection="1">
      <alignment horizontal="center" vertical="center"/>
    </xf>
    <xf numFmtId="0" fontId="27" fillId="0" borderId="38" xfId="3" applyFont="1" applyBorder="1" applyAlignment="1" applyProtection="1">
      <alignment horizontal="center" vertical="center"/>
    </xf>
    <xf numFmtId="0" fontId="27" fillId="0" borderId="38" xfId="3" applyFont="1" applyBorder="1" applyAlignment="1" applyProtection="1">
      <alignment horizontal="right" vertical="center"/>
    </xf>
    <xf numFmtId="164" fontId="27" fillId="0" borderId="38" xfId="3" applyNumberFormat="1" applyFont="1" applyBorder="1" applyAlignment="1" applyProtection="1">
      <alignment horizontal="center" vertical="center"/>
    </xf>
    <xf numFmtId="0" fontId="27" fillId="0" borderId="57" xfId="3" applyFont="1" applyBorder="1" applyAlignment="1" applyProtection="1">
      <alignment horizontal="center" vertical="center"/>
    </xf>
    <xf numFmtId="0" fontId="24" fillId="10" borderId="32" xfId="3" applyFont="1" applyFill="1" applyBorder="1" applyAlignment="1" applyProtection="1">
      <alignment horizontal="center" vertical="center" wrapText="1"/>
    </xf>
    <xf numFmtId="0" fontId="24" fillId="10" borderId="31" xfId="3" applyFont="1" applyFill="1" applyBorder="1" applyAlignment="1" applyProtection="1">
      <alignment horizontal="center" vertical="center" wrapText="1"/>
    </xf>
    <xf numFmtId="0" fontId="26" fillId="10" borderId="31" xfId="3" applyFont="1" applyFill="1" applyBorder="1" applyAlignment="1" applyProtection="1">
      <alignment horizontal="center" vertical="center" wrapText="1"/>
    </xf>
    <xf numFmtId="0" fontId="24" fillId="6" borderId="31" xfId="3" applyFont="1" applyFill="1" applyBorder="1" applyAlignment="1" applyProtection="1">
      <alignment horizontal="center" vertical="center" wrapText="1"/>
    </xf>
    <xf numFmtId="164" fontId="24" fillId="6" borderId="31" xfId="3" applyNumberFormat="1" applyFont="1" applyFill="1" applyBorder="1" applyAlignment="1" applyProtection="1">
      <alignment horizontal="center" vertical="center" wrapText="1"/>
    </xf>
    <xf numFmtId="0" fontId="24" fillId="10" borderId="44" xfId="3" applyFont="1" applyFill="1" applyBorder="1" applyAlignment="1" applyProtection="1">
      <alignment vertical="center" wrapText="1"/>
    </xf>
    <xf numFmtId="0" fontId="2" fillId="0" borderId="0" xfId="3" applyAlignment="1" applyProtection="1">
      <alignment wrapText="1"/>
    </xf>
    <xf numFmtId="0" fontId="22" fillId="0" borderId="32" xfId="3" applyFont="1" applyBorder="1" applyProtection="1"/>
    <xf numFmtId="0" fontId="22" fillId="5" borderId="31" xfId="3" applyFont="1" applyFill="1" applyBorder="1" applyAlignment="1" applyProtection="1">
      <alignment horizontal="center"/>
    </xf>
    <xf numFmtId="0" fontId="22" fillId="0" borderId="31" xfId="3" applyFont="1" applyBorder="1" applyProtection="1"/>
    <xf numFmtId="0" fontId="22" fillId="0" borderId="31" xfId="3" applyFont="1" applyBorder="1" applyAlignment="1" applyProtection="1">
      <alignment horizontal="center"/>
    </xf>
    <xf numFmtId="1" fontId="22" fillId="0" borderId="31" xfId="3" applyNumberFormat="1" applyFont="1" applyBorder="1" applyAlignment="1" applyProtection="1">
      <alignment horizontal="center"/>
    </xf>
    <xf numFmtId="164" fontId="22" fillId="0" borderId="31" xfId="3" applyNumberFormat="1" applyFont="1" applyBorder="1" applyAlignment="1" applyProtection="1">
      <alignment horizontal="right"/>
    </xf>
    <xf numFmtId="164" fontId="22" fillId="0" borderId="31" xfId="3" applyNumberFormat="1" applyFont="1" applyBorder="1" applyAlignment="1" applyProtection="1">
      <alignment horizontal="center"/>
    </xf>
    <xf numFmtId="0" fontId="22" fillId="0" borderId="31" xfId="3" applyFont="1" applyBorder="1" applyAlignment="1" applyProtection="1">
      <alignment horizontal="center" vertical="center"/>
    </xf>
    <xf numFmtId="0" fontId="22" fillId="0" borderId="44" xfId="3" applyFont="1" applyBorder="1" applyProtection="1"/>
    <xf numFmtId="0" fontId="22" fillId="0" borderId="58" xfId="3" applyFont="1" applyBorder="1" applyProtection="1"/>
    <xf numFmtId="1" fontId="2" fillId="0" borderId="31" xfId="3" applyNumberFormat="1" applyBorder="1" applyAlignment="1" applyProtection="1">
      <alignment horizontal="center"/>
    </xf>
    <xf numFmtId="0" fontId="2" fillId="0" borderId="31" xfId="3" applyBorder="1" applyAlignment="1" applyProtection="1">
      <alignment horizontal="center"/>
    </xf>
    <xf numFmtId="0" fontId="2" fillId="0" borderId="7" xfId="3" applyBorder="1" applyProtection="1"/>
    <xf numFmtId="0" fontId="2" fillId="0" borderId="32" xfId="3" applyBorder="1" applyProtection="1"/>
    <xf numFmtId="0" fontId="2" fillId="0" borderId="31" xfId="3" applyBorder="1" applyProtection="1"/>
    <xf numFmtId="164" fontId="2" fillId="0" borderId="31" xfId="3" applyNumberFormat="1" applyBorder="1" applyAlignment="1" applyProtection="1">
      <alignment horizontal="right"/>
    </xf>
    <xf numFmtId="0" fontId="22" fillId="0" borderId="32" xfId="3" applyFont="1" applyBorder="1" applyAlignment="1" applyProtection="1">
      <alignment horizontal="center" vertical="center"/>
    </xf>
    <xf numFmtId="0" fontId="22" fillId="5" borderId="31" xfId="3" applyFont="1" applyFill="1" applyBorder="1" applyAlignment="1" applyProtection="1">
      <alignment horizontal="center" vertical="center"/>
    </xf>
    <xf numFmtId="0" fontId="22" fillId="0" borderId="31" xfId="3" applyFont="1" applyBorder="1" applyAlignment="1" applyProtection="1">
      <alignment horizontal="left" vertical="center"/>
    </xf>
    <xf numFmtId="0" fontId="22" fillId="0" borderId="44" xfId="3" applyFont="1" applyBorder="1" applyAlignment="1" applyProtection="1">
      <alignment horizontal="center"/>
    </xf>
    <xf numFmtId="0" fontId="22" fillId="0" borderId="37" xfId="3" applyFont="1" applyBorder="1" applyProtection="1"/>
    <xf numFmtId="49" fontId="22" fillId="5" borderId="31" xfId="3" applyNumberFormat="1" applyFont="1" applyFill="1" applyBorder="1" applyAlignment="1" applyProtection="1">
      <alignment horizontal="center" vertical="center"/>
    </xf>
    <xf numFmtId="0" fontId="22" fillId="0" borderId="32" xfId="3" applyFont="1" applyBorder="1" applyAlignment="1" applyProtection="1">
      <alignment horizontal="center" wrapText="1"/>
    </xf>
    <xf numFmtId="165" fontId="23" fillId="0" borderId="31" xfId="3" applyNumberFormat="1" applyFont="1" applyBorder="1" applyAlignment="1" applyProtection="1">
      <alignment horizontal="center"/>
    </xf>
    <xf numFmtId="0" fontId="22" fillId="0" borderId="31" xfId="3" applyFont="1" applyBorder="1" applyAlignment="1" applyProtection="1">
      <alignment wrapText="1"/>
    </xf>
    <xf numFmtId="0" fontId="2" fillId="0" borderId="32" xfId="3" applyBorder="1" applyAlignment="1" applyProtection="1">
      <alignment horizontal="center"/>
    </xf>
    <xf numFmtId="0" fontId="2" fillId="0" borderId="44" xfId="3" applyBorder="1" applyAlignment="1" applyProtection="1">
      <alignment horizontal="center"/>
    </xf>
    <xf numFmtId="8" fontId="2" fillId="0" borderId="31" xfId="3" applyNumberFormat="1" applyBorder="1" applyAlignment="1" applyProtection="1">
      <alignment horizontal="right"/>
    </xf>
    <xf numFmtId="0" fontId="23" fillId="0" borderId="31" xfId="3" applyFont="1" applyBorder="1" applyAlignment="1" applyProtection="1">
      <alignment horizontal="center"/>
    </xf>
    <xf numFmtId="0" fontId="31" fillId="5" borderId="32" xfId="0" applyFont="1" applyFill="1" applyBorder="1" applyAlignment="1" applyProtection="1">
      <alignment horizontal="center" vertical="center"/>
    </xf>
    <xf numFmtId="0" fontId="31" fillId="0" borderId="31" xfId="0" applyFont="1" applyBorder="1" applyAlignment="1" applyProtection="1">
      <alignment horizontal="center" vertical="center"/>
    </xf>
    <xf numFmtId="0" fontId="0" fillId="0" borderId="31" xfId="0" applyBorder="1" applyAlignment="1" applyProtection="1">
      <alignment horizontal="left" vertical="center"/>
    </xf>
    <xf numFmtId="1" fontId="31" fillId="0" borderId="31" xfId="0" applyNumberFormat="1" applyFont="1" applyBorder="1" applyAlignment="1" applyProtection="1">
      <alignment horizontal="center" vertical="center"/>
    </xf>
    <xf numFmtId="0" fontId="22" fillId="0" borderId="31" xfId="0" applyFont="1" applyBorder="1" applyAlignment="1" applyProtection="1">
      <alignment horizontal="center" vertical="center"/>
    </xf>
    <xf numFmtId="166" fontId="22" fillId="0" borderId="31" xfId="0" applyNumberFormat="1" applyFont="1" applyBorder="1" applyAlignment="1" applyProtection="1">
      <alignment horizontal="right" vertical="center"/>
    </xf>
    <xf numFmtId="0" fontId="22" fillId="5" borderId="31" xfId="0" applyFont="1" applyFill="1" applyBorder="1" applyAlignment="1" applyProtection="1">
      <alignment horizontal="center" vertical="center"/>
    </xf>
    <xf numFmtId="0" fontId="31" fillId="0" borderId="44" xfId="0" applyFont="1" applyBorder="1" applyAlignment="1" applyProtection="1">
      <alignment horizontal="center" vertical="center"/>
    </xf>
    <xf numFmtId="0" fontId="31" fillId="0" borderId="37" xfId="0" applyFon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2" fillId="11" borderId="31" xfId="0" applyFont="1" applyFill="1" applyBorder="1" applyAlignment="1" applyProtection="1">
      <alignment horizontal="center" vertical="center"/>
    </xf>
    <xf numFmtId="0" fontId="0" fillId="0" borderId="31" xfId="0" applyBorder="1" applyAlignment="1" applyProtection="1">
      <alignment horizontal="center" vertical="center"/>
    </xf>
    <xf numFmtId="0" fontId="31" fillId="5" borderId="59" xfId="0" applyFont="1" applyFill="1" applyBorder="1" applyAlignment="1" applyProtection="1">
      <alignment horizontal="center" vertical="center"/>
    </xf>
    <xf numFmtId="0" fontId="31" fillId="0" borderId="60" xfId="0" applyFont="1" applyBorder="1" applyAlignment="1" applyProtection="1">
      <alignment horizontal="center" vertical="center"/>
    </xf>
    <xf numFmtId="0" fontId="0" fillId="0" borderId="60" xfId="0" applyBorder="1" applyAlignment="1" applyProtection="1">
      <alignment horizontal="left" vertical="center"/>
    </xf>
    <xf numFmtId="1" fontId="31" fillId="0" borderId="60" xfId="0" applyNumberFormat="1" applyFont="1" applyBorder="1" applyAlignment="1" applyProtection="1">
      <alignment horizontal="center" vertical="center"/>
    </xf>
    <xf numFmtId="0" fontId="22" fillId="0" borderId="60" xfId="0" applyFont="1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166" fontId="22" fillId="0" borderId="60" xfId="0" applyNumberFormat="1" applyFont="1" applyBorder="1" applyAlignment="1" applyProtection="1">
      <alignment horizontal="right" vertical="center"/>
    </xf>
    <xf numFmtId="164" fontId="22" fillId="0" borderId="60" xfId="0" applyNumberFormat="1" applyFont="1" applyBorder="1" applyAlignment="1" applyProtection="1">
      <alignment horizontal="center" vertical="center"/>
    </xf>
    <xf numFmtId="0" fontId="22" fillId="5" borderId="60" xfId="0" applyFont="1" applyFill="1" applyBorder="1" applyAlignment="1" applyProtection="1">
      <alignment horizontal="center" vertical="center"/>
    </xf>
    <xf numFmtId="0" fontId="31" fillId="0" borderId="61" xfId="0" applyFont="1" applyBorder="1" applyAlignment="1" applyProtection="1">
      <alignment horizontal="center" vertical="center"/>
    </xf>
    <xf numFmtId="0" fontId="2" fillId="0" borderId="9" xfId="3" applyBorder="1" applyAlignment="1" applyProtection="1">
      <alignment horizontal="center"/>
    </xf>
    <xf numFmtId="165" fontId="23" fillId="0" borderId="9" xfId="3" applyNumberFormat="1" applyFont="1" applyBorder="1" applyAlignment="1" applyProtection="1">
      <alignment horizontal="center"/>
    </xf>
    <xf numFmtId="0" fontId="2" fillId="0" borderId="9" xfId="3" applyBorder="1" applyProtection="1"/>
    <xf numFmtId="1" fontId="2" fillId="0" borderId="9" xfId="3" applyNumberFormat="1" applyBorder="1" applyAlignment="1" applyProtection="1">
      <alignment horizontal="center"/>
    </xf>
    <xf numFmtId="0" fontId="22" fillId="0" borderId="9" xfId="3" applyFont="1" applyBorder="1" applyAlignment="1" applyProtection="1">
      <alignment horizontal="center"/>
    </xf>
    <xf numFmtId="8" fontId="2" fillId="0" borderId="9" xfId="3" applyNumberFormat="1" applyBorder="1" applyAlignment="1" applyProtection="1">
      <alignment horizontal="right"/>
    </xf>
    <xf numFmtId="164" fontId="22" fillId="0" borderId="9" xfId="3" applyNumberFormat="1" applyFont="1" applyBorder="1" applyAlignment="1" applyProtection="1">
      <alignment horizontal="center"/>
    </xf>
    <xf numFmtId="0" fontId="2" fillId="0" borderId="9" xfId="3" applyBorder="1" applyAlignment="1" applyProtection="1">
      <alignment horizontal="center" vertical="center"/>
    </xf>
    <xf numFmtId="0" fontId="2" fillId="0" borderId="31" xfId="3" applyBorder="1" applyAlignment="1" applyProtection="1">
      <alignment horizontal="center" vertical="center"/>
    </xf>
    <xf numFmtId="0" fontId="2" fillId="0" borderId="0" xfId="3" applyAlignment="1" applyProtection="1">
      <alignment horizontal="center"/>
    </xf>
    <xf numFmtId="0" fontId="2" fillId="0" borderId="0" xfId="3" applyAlignment="1" applyProtection="1">
      <alignment horizontal="right"/>
    </xf>
    <xf numFmtId="164" fontId="2" fillId="0" borderId="0" xfId="3" applyNumberFormat="1" applyAlignment="1" applyProtection="1">
      <alignment horizontal="center"/>
    </xf>
    <xf numFmtId="0" fontId="2" fillId="0" borderId="0" xfId="3" applyAlignment="1" applyProtection="1">
      <alignment horizontal="center" vertical="center"/>
    </xf>
    <xf numFmtId="0" fontId="24" fillId="12" borderId="31" xfId="3" applyFont="1" applyFill="1" applyBorder="1" applyAlignment="1" applyProtection="1">
      <alignment horizontal="center" vertical="center" wrapText="1"/>
    </xf>
    <xf numFmtId="0" fontId="29" fillId="7" borderId="42" xfId="3" applyFont="1" applyFill="1" applyBorder="1" applyAlignment="1" applyProtection="1">
      <alignment vertical="center" wrapText="1"/>
    </xf>
    <xf numFmtId="0" fontId="29" fillId="7" borderId="0" xfId="3" applyFont="1" applyFill="1" applyBorder="1" applyAlignment="1" applyProtection="1">
      <alignment horizontal="center" vertical="center" wrapText="1"/>
    </xf>
    <xf numFmtId="0" fontId="29" fillId="7" borderId="0" xfId="3" applyFont="1" applyFill="1" applyBorder="1" applyAlignment="1" applyProtection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</cellXfs>
  <cellStyles count="5">
    <cellStyle name="Excel Built-in Normal 1" xfId="4" xr:uid="{78CFF253-75B3-41F0-A998-58A3860E68C7}"/>
    <cellStyle name="Normalny" xfId="0" builtinId="0"/>
    <cellStyle name="Normalny 2" xfId="3" xr:uid="{434A9417-3EA0-4E7F-8F20-183212DA3803}"/>
    <cellStyle name="Procentowy" xfId="1" builtinId="5"/>
    <cellStyle name="Walutowy" xfId="2" builtinId="4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4" tint="-0.499984740745262"/>
        <name val="Calibri"/>
        <family val="2"/>
        <charset val="238"/>
        <scheme val="minor"/>
      </font>
      <numFmt numFmtId="34" formatCode="_-* #,##0.00\ &quot;zł&quot;_-;\-* #,##0.00\ &quot;zł&quot;_-;_-* &quot;-&quot;??\ &quot;zł&quot;_-;_-@_-"/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ck">
          <color theme="4" tint="-0.499984740745262"/>
        </top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4" tint="-0.499984740745262"/>
        <name val="Calibri"/>
        <family val="2"/>
        <charset val="238"/>
        <scheme val="minor"/>
      </font>
      <numFmt numFmtId="34" formatCode="_-* #,##0.00\ &quot;zł&quot;_-;\-* #,##0.00\ &quot;zł&quot;_-;_-* &quot;-&quot;??\ &quot;zł&quot;_-;_-@_-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 style="medium">
          <color theme="4" tint="-0.499984740745262"/>
        </top>
        <bottom style="medium">
          <color theme="4" tint="-0.499984740745262"/>
        </bottom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ck">
          <color theme="4" tint="-0.499984740745262"/>
        </top>
        <bottom/>
      </border>
      <protection locked="1" hidden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Calibri"/>
        <family val="2"/>
        <charset val="238"/>
        <scheme val="minor"/>
      </font>
      <numFmt numFmtId="13" formatCode="0%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ck">
          <color theme="4" tint="-0.499984740745262"/>
        </top>
        <bottom/>
      </border>
      <protection locked="1" hidden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Calibri"/>
        <family val="2"/>
        <charset val="238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4" tint="-0.499984740745262"/>
        <name val="Calibri"/>
        <family val="2"/>
        <charset val="238"/>
        <scheme val="minor"/>
      </font>
      <numFmt numFmtId="34" formatCode="_-* #,##0.00\ &quot;zł&quot;_-;\-* #,##0.00\ &quot;zł&quot;_-;_-* &quot;-&quot;??\ &quot;zł&quot;_-;_-@_-"/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ck">
          <color theme="4" tint="-0.499984740745262"/>
        </top>
        <bottom/>
      </border>
      <protection locked="1" hidden="0"/>
    </dxf>
    <dxf>
      <font>
        <b/>
        <strike val="0"/>
        <outline val="0"/>
        <shadow val="0"/>
        <u val="none"/>
        <vertAlign val="baseline"/>
        <sz val="14"/>
        <color theme="4" tint="-0.499984740745262"/>
        <name val="Calibri"/>
        <family val="2"/>
        <charset val="238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medium">
          <color theme="4" tint="-0.499984740745262"/>
        </top>
        <bottom style="medium">
          <color theme="4" tint="-0.499984740745262"/>
        </bottom>
        <vertic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4" tint="-0.499984740745262"/>
        <name val="Calibri"/>
        <family val="2"/>
        <charset val="238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ck">
          <color theme="4" tint="-0.499984740745262"/>
        </top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4" tint="-0.499984740745262"/>
        <name val="Calibri"/>
        <family val="2"/>
        <charset val="238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 style="medium">
          <color theme="4" tint="-0.499984740745262"/>
        </top>
        <bottom style="medium">
          <color theme="4" tint="-0.499984740745262"/>
        </bottom>
        <vertical/>
      </border>
      <protection locked="1" hidden="0"/>
    </dxf>
    <dxf>
      <font>
        <b/>
        <i val="0"/>
        <color theme="9" tint="-0.499984740745262"/>
      </font>
      <fill>
        <patternFill>
          <bgColor theme="9" tint="0.79998168889431442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1" hidden="0"/>
    </dxf>
    <dxf>
      <fill>
        <patternFill patternType="solid">
          <fgColor indexed="64"/>
          <bgColor theme="4" tint="0.79998168889431442"/>
        </patternFill>
      </fill>
      <alignment horizontal="center" vertical="center" textRotation="0" indent="0" justifyLastLine="0" shrinkToFit="0" readingOrder="0"/>
      <protection locked="1" hidden="0"/>
    </dxf>
    <dxf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protection locked="1" hidden="0"/>
    </dxf>
    <dxf>
      <border>
        <top style="thick">
          <color theme="4" tint="-0.499984740745262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FFD5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">
  <rv s="0">
    <v>0</v>
    <v>5</v>
  </rv>
  <rv s="0">
    <v>1</v>
    <v>5</v>
  </rv>
  <rv s="0">
    <v>2</v>
    <v>5</v>
  </rv>
  <rv s="0">
    <v>3</v>
    <v>5</v>
  </rv>
  <rv s="0">
    <v>4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53FB68C-80AA-499C-8C57-3990A77E948B}" name="Tabela4" displayName="Tabela4" ref="A1:B5" totalsRowShown="0">
  <autoFilter ref="A1:B5" xr:uid="{E53FB68C-80AA-499C-8C57-3990A77E948B}"/>
  <sortState xmlns:xlrd2="http://schemas.microsoft.com/office/spreadsheetml/2017/richdata2" ref="A2:B5">
    <sortCondition ref="A1:A5"/>
  </sortState>
  <tableColumns count="2">
    <tableColumn id="1" xr3:uid="{C31817F2-0248-4F0A-A71C-644CB218DB2B}" name="ILOŚC MAREK"/>
    <tableColumn id="2" xr3:uid="{13250E8B-3590-406D-9156-170C123C6DEB}" name="RABAT" dataDxfId="15" dataCellStyle="Procentowy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01B2BDD-13D0-4187-A76E-A0A1AC7179D9}" name="CALC" displayName="CALC" ref="B28:F33" totalsRowCount="1" headerRowDxfId="13" dataDxfId="11" totalsRowDxfId="12" totalsRowBorderDxfId="14">
  <tableColumns count="5">
    <tableColumn id="8" xr3:uid="{002C9A9A-184E-45D4-9763-E21E9C73E79F}" name="MARKA" totalsRowLabel="Suma" dataDxfId="9" totalsRowDxfId="8"/>
    <tableColumn id="2" xr3:uid="{3F11F51F-383A-46F7-A880-396DEDFCCA68}" name="WARTOŚĆ_x000a_ZAMÓWIENIA SRP" totalsRowFunction="sum" dataDxfId="7" totalsRowDxfId="6" dataCellStyle="Walutowy"/>
    <tableColumn id="3" xr3:uid="{083F7FB8-5F85-4638-98BE-45B1847257C4}" name="PRÓG" dataDxfId="5" totalsRowDxfId="4" dataCellStyle="Walutowy"/>
    <tableColumn id="4" xr3:uid="{2F5F3BC9-5C0E-43A8-A1E0-74AB8E65723F}" name="PREMIA BAZOWA" dataDxfId="3" totalsRowDxfId="2" dataCellStyle="Procentowy">
      <calculatedColumnFormula>VLOOKUP('DANE WEJSCIOWE'!$D$2,Tabela4[],2,1)</calculatedColumnFormula>
    </tableColumn>
    <tableColumn id="12" xr3:uid="{A4397D0D-776B-47E1-9BCA-7CADF8232920}" name="WARTOŚĆ ZAMÓWIENIA_x000a_PO RABACIE BRUTTO" totalsRowFunction="sum" dataDxfId="1" totalsRowDxfId="0" dataCellStyle="Procentowy">
      <calculatedColumnFormula>(CALC[[#This Row],[WARTOŚĆ
ZAMÓWIENIA SRP]]*(1-CALC[[#This Row],[PREMIA BAZOWA]]))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workbookViewId="0">
      <selection activeCell="B5" sqref="B5"/>
    </sheetView>
  </sheetViews>
  <sheetFormatPr defaultRowHeight="14.4"/>
  <cols>
    <col min="1" max="2" width="11.109375" customWidth="1"/>
    <col min="3" max="3" width="14" customWidth="1"/>
    <col min="4" max="6" width="11.109375" customWidth="1"/>
    <col min="7" max="7" width="12.109375" customWidth="1"/>
    <col min="9" max="9" width="18.109375" customWidth="1"/>
    <col min="10" max="10" width="11.109375" customWidth="1"/>
  </cols>
  <sheetData>
    <row r="1" spans="1:4">
      <c r="A1" t="s">
        <v>0</v>
      </c>
      <c r="B1" t="s">
        <v>1</v>
      </c>
      <c r="D1" t="s">
        <v>2</v>
      </c>
    </row>
    <row r="2" spans="1:4">
      <c r="A2">
        <v>0</v>
      </c>
      <c r="B2" s="1">
        <v>0.25</v>
      </c>
      <c r="D2">
        <f>COUNTIF(CALC[WARTOŚĆ
ZAMÓWIENIA SRP],"&gt;10000")</f>
        <v>0</v>
      </c>
    </row>
    <row r="3" spans="1:4">
      <c r="A3">
        <v>1</v>
      </c>
      <c r="B3" s="1">
        <v>0.25</v>
      </c>
    </row>
    <row r="4" spans="1:4">
      <c r="A4">
        <v>2</v>
      </c>
      <c r="B4" s="1">
        <v>0.3</v>
      </c>
    </row>
    <row r="5" spans="1:4">
      <c r="A5">
        <v>3</v>
      </c>
      <c r="B5" s="1">
        <v>0.35</v>
      </c>
    </row>
  </sheetData>
  <phoneticPr fontId="5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B89B5-DC7B-4AED-9342-13D49D65972E}">
  <dimension ref="A1:AS40"/>
  <sheetViews>
    <sheetView tabSelected="1" zoomScale="80" zoomScaleNormal="80" workbookViewId="0">
      <selection activeCell="D10" sqref="D10:G10"/>
    </sheetView>
  </sheetViews>
  <sheetFormatPr defaultColWidth="0" defaultRowHeight="13.8" zeroHeight="1"/>
  <cols>
    <col min="1" max="2" width="15.88671875" style="28" customWidth="1"/>
    <col min="3" max="3" width="35.44140625" style="28" customWidth="1"/>
    <col min="4" max="4" width="32.5546875" style="28" customWidth="1"/>
    <col min="5" max="5" width="30.5546875" style="28" customWidth="1"/>
    <col min="6" max="6" width="34.5546875" style="28" customWidth="1"/>
    <col min="7" max="7" width="27.5546875" style="28" customWidth="1"/>
    <col min="8" max="38" width="9.109375" style="28" hidden="1" customWidth="1"/>
    <col min="39" max="39" width="11.5546875" style="28" hidden="1" customWidth="1"/>
    <col min="40" max="45" width="0" style="28" hidden="1" customWidth="1"/>
    <col min="46" max="16384" width="9.109375" style="28" hidden="1"/>
  </cols>
  <sheetData>
    <row r="1" spans="1:43" ht="36.75" customHeight="1">
      <c r="A1" s="23" t="e" vm="1">
        <v>#VALUE!</v>
      </c>
      <c r="B1" s="24"/>
      <c r="C1" s="24"/>
      <c r="D1" s="24"/>
      <c r="E1" s="24"/>
      <c r="F1" s="24"/>
      <c r="G1" s="25"/>
      <c r="H1" s="26"/>
      <c r="I1" s="27"/>
    </row>
    <row r="2" spans="1:43" ht="27.75" customHeight="1">
      <c r="A2" s="29"/>
      <c r="B2" s="30"/>
      <c r="C2" s="30"/>
      <c r="D2" s="30"/>
      <c r="E2" s="30"/>
      <c r="F2" s="30"/>
      <c r="G2" s="31"/>
      <c r="I2" s="32"/>
    </row>
    <row r="3" spans="1:43" ht="30.75" customHeight="1">
      <c r="A3" s="29"/>
      <c r="B3" s="30"/>
      <c r="C3" s="30"/>
      <c r="D3" s="30"/>
      <c r="E3" s="30"/>
      <c r="F3" s="30"/>
      <c r="G3" s="31"/>
      <c r="I3" s="32"/>
    </row>
    <row r="4" spans="1:43">
      <c r="A4" s="33" t="s">
        <v>3</v>
      </c>
      <c r="B4" s="34"/>
      <c r="C4" s="34"/>
      <c r="D4" s="34"/>
      <c r="E4" s="34"/>
      <c r="F4" s="34"/>
      <c r="G4" s="35"/>
      <c r="I4" s="32"/>
    </row>
    <row r="5" spans="1:43" ht="18" customHeight="1">
      <c r="A5" s="36" t="s">
        <v>4</v>
      </c>
      <c r="B5" s="37"/>
      <c r="C5" s="37"/>
      <c r="D5" s="37"/>
      <c r="E5" s="37"/>
      <c r="F5" s="37"/>
      <c r="G5" s="38"/>
      <c r="I5" s="32"/>
    </row>
    <row r="6" spans="1:43" ht="20.25" hidden="1" customHeight="1">
      <c r="A6" s="39"/>
      <c r="B6" s="40"/>
      <c r="C6" s="40"/>
      <c r="D6" s="40"/>
      <c r="E6" s="40"/>
      <c r="F6" s="40"/>
      <c r="G6" s="32"/>
      <c r="I6" s="32"/>
    </row>
    <row r="7" spans="1:43" ht="20.25" customHeight="1">
      <c r="A7" s="41"/>
      <c r="B7" s="42"/>
      <c r="C7" s="42"/>
      <c r="D7" s="42"/>
      <c r="E7" s="42"/>
      <c r="F7" s="42"/>
      <c r="G7" s="43"/>
      <c r="I7" s="32"/>
    </row>
    <row r="8" spans="1:43" ht="14.4" thickBot="1">
      <c r="A8" s="44" t="s">
        <v>5</v>
      </c>
      <c r="B8" s="45"/>
      <c r="C8" s="46"/>
      <c r="D8" s="46"/>
      <c r="E8" s="46"/>
      <c r="F8" s="46"/>
      <c r="G8" s="47"/>
      <c r="I8" s="32"/>
      <c r="AM8" s="28" t="s">
        <v>6</v>
      </c>
      <c r="AQ8" s="28" t="s">
        <v>7</v>
      </c>
    </row>
    <row r="9" spans="1:43">
      <c r="A9" s="48" t="s">
        <v>8</v>
      </c>
      <c r="B9" s="49"/>
      <c r="C9" s="50" t="s">
        <v>9</v>
      </c>
      <c r="D9" s="5"/>
      <c r="E9" s="6"/>
      <c r="F9" s="6"/>
      <c r="G9" s="7"/>
      <c r="I9" s="32"/>
      <c r="AM9" s="51" t="s">
        <v>10</v>
      </c>
      <c r="AQ9" s="28" t="s">
        <v>11</v>
      </c>
    </row>
    <row r="10" spans="1:43">
      <c r="A10" s="52"/>
      <c r="B10" s="53"/>
      <c r="C10" s="54" t="s">
        <v>12</v>
      </c>
      <c r="D10" s="8"/>
      <c r="E10" s="9"/>
      <c r="F10" s="9"/>
      <c r="G10" s="10"/>
      <c r="I10" s="32"/>
      <c r="AM10" s="51" t="s">
        <v>13</v>
      </c>
      <c r="AQ10" s="28" t="s">
        <v>14</v>
      </c>
    </row>
    <row r="11" spans="1:43">
      <c r="A11" s="52"/>
      <c r="B11" s="53"/>
      <c r="C11" s="54" t="s">
        <v>15</v>
      </c>
      <c r="D11" s="8"/>
      <c r="E11" s="9"/>
      <c r="F11" s="9"/>
      <c r="G11" s="10"/>
      <c r="I11" s="32"/>
      <c r="AM11" s="51" t="s">
        <v>16</v>
      </c>
      <c r="AQ11" s="28" t="s">
        <v>17</v>
      </c>
    </row>
    <row r="12" spans="1:43">
      <c r="A12" s="52"/>
      <c r="B12" s="53"/>
      <c r="C12" s="55" t="s">
        <v>18</v>
      </c>
      <c r="D12" s="11"/>
      <c r="E12" s="12"/>
      <c r="F12" s="12"/>
      <c r="G12" s="13"/>
      <c r="I12" s="32"/>
      <c r="AM12" s="51" t="s">
        <v>19</v>
      </c>
      <c r="AQ12" s="28" t="s">
        <v>20</v>
      </c>
    </row>
    <row r="13" spans="1:43">
      <c r="A13" s="52"/>
      <c r="B13" s="53"/>
      <c r="C13" s="55" t="s">
        <v>21</v>
      </c>
      <c r="D13" s="11"/>
      <c r="E13" s="12"/>
      <c r="F13" s="12"/>
      <c r="G13" s="13"/>
      <c r="I13" s="32"/>
      <c r="AM13" s="28" t="s">
        <v>22</v>
      </c>
    </row>
    <row r="14" spans="1:43">
      <c r="A14" s="52"/>
      <c r="B14" s="53"/>
      <c r="C14" s="55" t="s">
        <v>23</v>
      </c>
      <c r="D14" s="11"/>
      <c r="E14" s="12"/>
      <c r="F14" s="12"/>
      <c r="G14" s="13"/>
      <c r="I14" s="32"/>
      <c r="AM14" s="28" t="s">
        <v>24</v>
      </c>
    </row>
    <row r="15" spans="1:43" ht="14.4" thickBot="1">
      <c r="A15" s="52"/>
      <c r="B15" s="53"/>
      <c r="C15" s="56" t="s">
        <v>25</v>
      </c>
      <c r="D15" s="14"/>
      <c r="E15" s="15"/>
      <c r="F15" s="15"/>
      <c r="G15" s="16"/>
      <c r="I15" s="32"/>
      <c r="AM15" s="28" t="s">
        <v>26</v>
      </c>
    </row>
    <row r="16" spans="1:43">
      <c r="A16" s="57" t="s">
        <v>916</v>
      </c>
      <c r="B16" s="58"/>
      <c r="C16" s="50" t="s">
        <v>9</v>
      </c>
      <c r="D16" s="5"/>
      <c r="E16" s="6"/>
      <c r="F16" s="6"/>
      <c r="G16" s="7"/>
      <c r="I16" s="32"/>
      <c r="AM16" s="28" t="s">
        <v>27</v>
      </c>
    </row>
    <row r="17" spans="1:40">
      <c r="A17" s="59"/>
      <c r="B17" s="60"/>
      <c r="C17" s="61" t="s">
        <v>12</v>
      </c>
      <c r="D17" s="8"/>
      <c r="E17" s="9"/>
      <c r="F17" s="9"/>
      <c r="G17" s="10"/>
      <c r="I17" s="32"/>
      <c r="AM17" s="28" t="s">
        <v>28</v>
      </c>
    </row>
    <row r="18" spans="1:40">
      <c r="A18" s="59"/>
      <c r="B18" s="60"/>
      <c r="C18" s="61" t="s">
        <v>15</v>
      </c>
      <c r="D18" s="8"/>
      <c r="E18" s="9"/>
      <c r="F18" s="9"/>
      <c r="G18" s="10"/>
      <c r="I18" s="32"/>
      <c r="AM18" s="28" t="s">
        <v>29</v>
      </c>
    </row>
    <row r="19" spans="1:40">
      <c r="A19" s="59"/>
      <c r="B19" s="60"/>
      <c r="C19" s="62" t="s">
        <v>21</v>
      </c>
      <c r="D19" s="11"/>
      <c r="E19" s="12"/>
      <c r="F19" s="12"/>
      <c r="G19" s="13"/>
      <c r="I19" s="32"/>
      <c r="AM19" s="28" t="s">
        <v>30</v>
      </c>
    </row>
    <row r="20" spans="1:40">
      <c r="A20" s="59"/>
      <c r="B20" s="60"/>
      <c r="C20" s="62" t="s">
        <v>31</v>
      </c>
      <c r="D20" s="11"/>
      <c r="E20" s="12"/>
      <c r="F20" s="12"/>
      <c r="G20" s="13"/>
      <c r="I20" s="32"/>
      <c r="AM20" s="28" t="s">
        <v>32</v>
      </c>
    </row>
    <row r="21" spans="1:40" ht="14.4" thickBot="1">
      <c r="A21" s="59"/>
      <c r="B21" s="60"/>
      <c r="C21" s="63" t="s">
        <v>33</v>
      </c>
      <c r="D21" s="14"/>
      <c r="E21" s="15"/>
      <c r="F21" s="15"/>
      <c r="G21" s="16"/>
      <c r="I21" s="32"/>
      <c r="AM21" s="28" t="s">
        <v>34</v>
      </c>
    </row>
    <row r="22" spans="1:40">
      <c r="A22" s="64"/>
      <c r="B22" s="65"/>
      <c r="C22" s="65"/>
      <c r="D22" s="65"/>
      <c r="E22" s="65"/>
      <c r="F22" s="65"/>
      <c r="G22" s="66"/>
      <c r="I22" s="32"/>
      <c r="AM22" s="28" t="s">
        <v>35</v>
      </c>
    </row>
    <row r="23" spans="1:40">
      <c r="A23" s="52" t="s">
        <v>36</v>
      </c>
      <c r="B23" s="53"/>
      <c r="C23" s="67"/>
      <c r="D23" s="17" t="s">
        <v>6</v>
      </c>
      <c r="E23" s="68"/>
      <c r="F23" s="69"/>
      <c r="G23" s="70"/>
      <c r="I23" s="32"/>
    </row>
    <row r="24" spans="1:40">
      <c r="A24" s="52"/>
      <c r="B24" s="53"/>
      <c r="C24" s="67"/>
      <c r="D24" s="18"/>
      <c r="E24" s="68"/>
      <c r="F24" s="69"/>
      <c r="G24" s="70"/>
      <c r="I24" s="32"/>
    </row>
    <row r="25" spans="1:40">
      <c r="A25" s="52"/>
      <c r="B25" s="53"/>
      <c r="C25" s="67"/>
      <c r="D25" s="19"/>
      <c r="E25" s="68"/>
      <c r="F25" s="69"/>
      <c r="G25" s="70"/>
      <c r="I25" s="32"/>
    </row>
    <row r="26" spans="1:40" s="77" customFormat="1" ht="14.4" thickBot="1">
      <c r="A26" s="71"/>
      <c r="B26" s="72"/>
      <c r="C26" s="73"/>
      <c r="D26" s="74"/>
      <c r="E26" s="74"/>
      <c r="F26" s="75"/>
      <c r="G26" s="76"/>
      <c r="I26" s="78"/>
      <c r="AM26" s="28"/>
      <c r="AN26" s="28"/>
    </row>
    <row r="27" spans="1:40" s="84" customFormat="1" ht="29.4" thickBot="1">
      <c r="A27" s="79"/>
      <c r="B27" s="80" t="s">
        <v>913</v>
      </c>
      <c r="C27" s="81"/>
      <c r="D27" s="81"/>
      <c r="E27" s="81"/>
      <c r="F27" s="82"/>
      <c r="G27" s="83"/>
      <c r="I27" s="85"/>
    </row>
    <row r="28" spans="1:40" s="84" customFormat="1" ht="29.4" thickTop="1">
      <c r="A28" s="79"/>
      <c r="B28" s="86" t="s">
        <v>37</v>
      </c>
      <c r="C28" s="87" t="s">
        <v>38</v>
      </c>
      <c r="D28" s="88" t="s">
        <v>39</v>
      </c>
      <c r="E28" s="88" t="s">
        <v>40</v>
      </c>
      <c r="F28" s="89" t="s">
        <v>912</v>
      </c>
      <c r="G28" s="85"/>
    </row>
    <row r="29" spans="1:40" s="84" customFormat="1" ht="48.75" customHeight="1" thickBot="1">
      <c r="A29" s="79"/>
      <c r="B29" s="90" t="e" vm="2">
        <v>#VALUE!</v>
      </c>
      <c r="C29" s="91">
        <f>SUMIF(Zamówienie!L:L,"UVEX",Zamówienie!K:K)</f>
        <v>0</v>
      </c>
      <c r="D29" s="91">
        <v>10000</v>
      </c>
      <c r="E29" s="92">
        <f>VLOOKUP('DANE WEJSCIOWE'!$D$2,Tabela4[],2,1)</f>
        <v>0.25</v>
      </c>
      <c r="F29" s="93">
        <f>(CALC[[#This Row],[WARTOŚĆ
ZAMÓWIENIA SRP]]*(1-CALC[[#This Row],[PREMIA BAZOWA]]))</f>
        <v>0</v>
      </c>
      <c r="G29" s="85"/>
    </row>
    <row r="30" spans="1:40" s="84" customFormat="1" ht="48.75" customHeight="1" thickBot="1">
      <c r="A30" s="79"/>
      <c r="B30" s="94" t="e" vm="3">
        <v>#VALUE!</v>
      </c>
      <c r="C30" s="91">
        <f>SUMIF(Zamówienie!L:L,"REUSCH",Zamówienie!K:K)</f>
        <v>0</v>
      </c>
      <c r="D30" s="91">
        <v>10000</v>
      </c>
      <c r="E30" s="95">
        <f>VLOOKUP('DANE WEJSCIOWE'!$D$2,Tabela4[],2,1)</f>
        <v>0.25</v>
      </c>
      <c r="F30" s="93">
        <f>(CALC[[#This Row],[WARTOŚĆ
ZAMÓWIENIA SRP]]*(1-CALC[[#This Row],[PREMIA BAZOWA]]))</f>
        <v>0</v>
      </c>
      <c r="G30" s="85"/>
    </row>
    <row r="31" spans="1:40" s="84" customFormat="1" ht="48.75" customHeight="1" thickBot="1">
      <c r="A31" s="79"/>
      <c r="B31" s="94" t="e" vm="4">
        <v>#VALUE!</v>
      </c>
      <c r="C31" s="91">
        <f>SUMIF(Zamówienie!L:L,"EISBAR",Zamówienie!K:K)</f>
        <v>0</v>
      </c>
      <c r="D31" s="91">
        <v>10000</v>
      </c>
      <c r="E31" s="95">
        <f>VLOOKUP('DANE WEJSCIOWE'!$D$2,Tabela4[],2,1)</f>
        <v>0.25</v>
      </c>
      <c r="F31" s="93">
        <f>(CALC[[#This Row],[WARTOŚĆ
ZAMÓWIENIA SRP]]*(1-CALC[[#This Row],[PREMIA BAZOWA]]))</f>
        <v>0</v>
      </c>
      <c r="G31" s="85"/>
    </row>
    <row r="32" spans="1:40" s="84" customFormat="1" ht="48.75" customHeight="1" thickBot="1">
      <c r="A32" s="79"/>
      <c r="B32" s="96" t="e" vm="5">
        <v>#VALUE!</v>
      </c>
      <c r="C32" s="97">
        <f>SUMIF(Zamówienie!L:L,"ODLO",Zamówienie!K:K)</f>
        <v>0</v>
      </c>
      <c r="D32" s="97">
        <v>10000</v>
      </c>
      <c r="E32" s="98">
        <f>VLOOKUP('DANE WEJSCIOWE'!$D$2,Tabela4[],2,1)</f>
        <v>0.25</v>
      </c>
      <c r="F32" s="99">
        <f>(CALC[[#This Row],[WARTOŚĆ
ZAMÓWIENIA SRP]]*(1-CALC[[#This Row],[PREMIA BAZOWA]]))</f>
        <v>0</v>
      </c>
      <c r="G32" s="85"/>
    </row>
    <row r="33" spans="1:9" s="84" customFormat="1" ht="31.2" hidden="1">
      <c r="A33" s="79"/>
      <c r="B33" s="100" t="s">
        <v>42</v>
      </c>
      <c r="C33" s="101">
        <f>SUBTOTAL(109,CALC[WARTOŚĆ
ZAMÓWIENIA SRP])</f>
        <v>0</v>
      </c>
      <c r="D33" s="102"/>
      <c r="E33" s="102"/>
      <c r="F33" s="103">
        <f>SUBTOTAL(109,CALC[WARTOŚĆ ZAMÓWIENIA
PO RABACIE BRUTTO])</f>
        <v>0</v>
      </c>
      <c r="G33" s="85"/>
    </row>
    <row r="34" spans="1:9">
      <c r="A34" s="104"/>
      <c r="B34" s="69"/>
      <c r="C34" s="69"/>
      <c r="D34" s="69"/>
      <c r="E34" s="69"/>
      <c r="F34" s="69"/>
      <c r="G34" s="70"/>
      <c r="I34" s="32"/>
    </row>
    <row r="35" spans="1:9" ht="14.4">
      <c r="A35" s="39"/>
      <c r="B35" s="212" t="s">
        <v>920</v>
      </c>
      <c r="C35" s="40"/>
      <c r="D35" s="40"/>
      <c r="E35" s="40"/>
      <c r="F35" s="40"/>
      <c r="G35" s="32"/>
    </row>
    <row r="36" spans="1:9" ht="14.4">
      <c r="A36" s="39"/>
      <c r="B36" s="212" t="s">
        <v>917</v>
      </c>
      <c r="C36" s="40"/>
      <c r="D36" s="40"/>
      <c r="E36" s="40"/>
      <c r="F36" s="40"/>
      <c r="G36" s="32"/>
    </row>
    <row r="37" spans="1:9" ht="14.4">
      <c r="A37" s="39"/>
      <c r="B37" s="212" t="s">
        <v>918</v>
      </c>
      <c r="C37" s="40"/>
      <c r="D37" s="40"/>
      <c r="E37" s="40"/>
      <c r="F37" s="40"/>
      <c r="G37" s="32"/>
    </row>
    <row r="38" spans="1:9" ht="14.4">
      <c r="A38" s="39"/>
      <c r="B38" s="212" t="s">
        <v>921</v>
      </c>
      <c r="C38" s="40"/>
      <c r="D38" s="40"/>
      <c r="E38" s="40"/>
      <c r="F38" s="40"/>
      <c r="G38" s="32"/>
    </row>
    <row r="39" spans="1:9" ht="15" thickBot="1">
      <c r="A39" s="105"/>
      <c r="B39" s="213"/>
      <c r="C39" s="106"/>
      <c r="D39" s="106"/>
      <c r="E39" s="106"/>
      <c r="F39" s="106"/>
      <c r="G39" s="107"/>
    </row>
    <row r="40" spans="1:9" ht="13.8" hidden="1" customHeight="1">
      <c r="B40" s="211" t="s">
        <v>919</v>
      </c>
    </row>
  </sheetData>
  <sheetProtection algorithmName="SHA-512" hashValue="tfEzquPdK0ygDBuv4p+rn5oYt81VhnmAZoix97EchNkRNgb88LTjiOzpwB7dx0p27cmBMs0cZGp5bftft1qgYQ==" saltValue="N478RqM2pG3VSU79uMw4cg==" spinCount="100000" sheet="1" formatCells="0" autoFilter="0"/>
  <mergeCells count="24">
    <mergeCell ref="B27:F27"/>
    <mergeCell ref="A23:C25"/>
    <mergeCell ref="D23:D25"/>
    <mergeCell ref="A4:G4"/>
    <mergeCell ref="D18:G18"/>
    <mergeCell ref="A8:G8"/>
    <mergeCell ref="A7:G7"/>
    <mergeCell ref="A22:G22"/>
    <mergeCell ref="D19:G19"/>
    <mergeCell ref="A1:G3"/>
    <mergeCell ref="A5:G5"/>
    <mergeCell ref="A16:B21"/>
    <mergeCell ref="A9:B15"/>
    <mergeCell ref="D9:G9"/>
    <mergeCell ref="D10:G10"/>
    <mergeCell ref="D11:G11"/>
    <mergeCell ref="D12:G12"/>
    <mergeCell ref="D13:G13"/>
    <mergeCell ref="D14:G14"/>
    <mergeCell ref="D15:G15"/>
    <mergeCell ref="D20:G20"/>
    <mergeCell ref="D21:G21"/>
    <mergeCell ref="D17:G17"/>
    <mergeCell ref="D16:G16"/>
  </mergeCells>
  <conditionalFormatting sqref="D29:D32">
    <cfRule type="expression" dxfId="10" priority="1">
      <formula>C29&gt;D29</formula>
    </cfRule>
  </conditionalFormatting>
  <dataValidations count="2">
    <dataValidation type="list" allowBlank="1" showInputMessage="1" showErrorMessage="1" sqref="D23" xr:uid="{D48B505F-4397-47A9-8A91-92FD766139B8}">
      <formula1>$AM$9:$AM$22</formula1>
    </dataValidation>
    <dataValidation type="list" allowBlank="1" showInputMessage="1" showErrorMessage="1" sqref="D26" xr:uid="{346F1AD4-F3E4-49A2-88E2-0E88EC355C2C}">
      <formula1>$AM$9:$AM$12</formula1>
    </dataValidation>
  </dataValidations>
  <pageMargins left="0.7" right="0.7" top="0.75" bottom="0.75" header="0.3" footer="0.3"/>
  <pageSetup paperSize="9" scale="45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201CC-735B-4F38-A76D-F82D2549AD12}">
  <dimension ref="A1:X1253"/>
  <sheetViews>
    <sheetView topLeftCell="A4" zoomScale="80" zoomScaleNormal="80" workbookViewId="0">
      <pane ySplit="6" topLeftCell="A165" activePane="bottomLeft" state="frozen"/>
      <selection activeCell="A4" sqref="A4"/>
      <selection pane="bottomLeft" activeCell="F172" sqref="F172"/>
    </sheetView>
  </sheetViews>
  <sheetFormatPr defaultColWidth="0" defaultRowHeight="14.4" zeroHeight="1"/>
  <cols>
    <col min="1" max="1" width="21.44140625" style="114" bestFit="1" customWidth="1"/>
    <col min="2" max="2" width="25" style="203" bestFit="1" customWidth="1"/>
    <col min="3" max="3" width="109.44140625" style="114" bestFit="1" customWidth="1"/>
    <col min="4" max="4" width="11.5546875" style="203" customWidth="1"/>
    <col min="5" max="5" width="18" style="203" customWidth="1"/>
    <col min="6" max="6" width="16" style="2" customWidth="1"/>
    <col min="7" max="8" width="16" style="203" hidden="1" customWidth="1"/>
    <col min="9" max="9" width="16.88671875" style="204" customWidth="1"/>
    <col min="10" max="10" width="11" style="203" customWidth="1"/>
    <col min="11" max="11" width="20.5546875" style="205" customWidth="1"/>
    <col min="12" max="12" width="12.44140625" style="206" bestFit="1" customWidth="1"/>
    <col min="13" max="24" width="14.5546875" style="114" hidden="1" customWidth="1"/>
    <col min="25" max="16384" width="9.109375" style="114" hidden="1"/>
  </cols>
  <sheetData>
    <row r="1" spans="1:13" ht="7.5" hidden="1" customHeight="1">
      <c r="A1" s="108"/>
      <c r="B1" s="109"/>
      <c r="C1" s="110"/>
      <c r="D1" s="109"/>
      <c r="E1" s="109"/>
      <c r="F1" s="109"/>
      <c r="G1" s="109"/>
      <c r="H1" s="109"/>
      <c r="I1" s="111"/>
      <c r="J1" s="109"/>
      <c r="K1" s="112"/>
      <c r="L1" s="109"/>
      <c r="M1" s="113"/>
    </row>
    <row r="2" spans="1:13" ht="7.5" hidden="1" customHeight="1">
      <c r="A2" s="115"/>
      <c r="B2" s="116"/>
      <c r="C2" s="117"/>
      <c r="D2" s="116"/>
      <c r="E2" s="116"/>
      <c r="F2" s="116"/>
      <c r="G2" s="116"/>
      <c r="H2" s="116"/>
      <c r="I2" s="118"/>
      <c r="J2" s="116"/>
      <c r="K2" s="119"/>
      <c r="L2" s="116"/>
      <c r="M2" s="120"/>
    </row>
    <row r="3" spans="1:13" ht="7.5" hidden="1" customHeight="1">
      <c r="A3" s="115"/>
      <c r="B3" s="116"/>
      <c r="C3" s="117"/>
      <c r="D3" s="116"/>
      <c r="E3" s="116"/>
      <c r="F3" s="116"/>
      <c r="G3" s="116"/>
      <c r="H3" s="116"/>
      <c r="I3" s="118"/>
      <c r="J3" s="116"/>
      <c r="K3" s="119"/>
      <c r="L3" s="116"/>
      <c r="M3" s="120"/>
    </row>
    <row r="4" spans="1:13" ht="21.75" customHeight="1" thickBot="1">
      <c r="A4" s="208"/>
      <c r="B4" s="209"/>
      <c r="C4" s="210"/>
      <c r="D4" s="209"/>
      <c r="E4" s="209"/>
      <c r="F4" s="122">
        <f>SUM(F10:F873)</f>
        <v>0</v>
      </c>
      <c r="G4" s="122">
        <f>SUM(G10:G140)</f>
        <v>0</v>
      </c>
      <c r="H4" s="122">
        <f>SUM(H10:H140)</f>
        <v>0</v>
      </c>
      <c r="I4" s="123"/>
      <c r="J4" s="122">
        <f>SUM(J10:J873)</f>
        <v>0</v>
      </c>
      <c r="K4" s="124">
        <f>SUM(K10:K873)</f>
        <v>0</v>
      </c>
      <c r="L4" s="121"/>
      <c r="M4" s="120"/>
    </row>
    <row r="5" spans="1:13" ht="26.4" customHeight="1">
      <c r="A5" s="125" t="s">
        <v>915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7"/>
    </row>
    <row r="6" spans="1:13" ht="15" hidden="1" customHeight="1">
      <c r="A6" s="128" t="s">
        <v>4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30"/>
    </row>
    <row r="7" spans="1:13" ht="15" hidden="1" customHeight="1">
      <c r="A7" s="128" t="s">
        <v>43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30"/>
    </row>
    <row r="8" spans="1:13" ht="36.75" hidden="1" customHeight="1">
      <c r="A8" s="131"/>
      <c r="B8" s="132"/>
      <c r="C8" s="132"/>
      <c r="D8" s="132"/>
      <c r="E8" s="132"/>
      <c r="F8" s="132"/>
      <c r="G8" s="132"/>
      <c r="H8" s="132"/>
      <c r="I8" s="133"/>
      <c r="J8" s="132"/>
      <c r="K8" s="134"/>
      <c r="L8" s="132"/>
      <c r="M8" s="135"/>
    </row>
    <row r="9" spans="1:13" s="142" customFormat="1" ht="27.6">
      <c r="A9" s="136" t="s">
        <v>44</v>
      </c>
      <c r="B9" s="137" t="s">
        <v>45</v>
      </c>
      <c r="C9" s="138" t="s">
        <v>46</v>
      </c>
      <c r="D9" s="137" t="s">
        <v>47</v>
      </c>
      <c r="E9" s="137" t="s">
        <v>48</v>
      </c>
      <c r="F9" s="207" t="s">
        <v>914</v>
      </c>
      <c r="G9" s="139" t="s">
        <v>49</v>
      </c>
      <c r="H9" s="139" t="s">
        <v>50</v>
      </c>
      <c r="I9" s="137" t="s">
        <v>51</v>
      </c>
      <c r="J9" s="139" t="s">
        <v>52</v>
      </c>
      <c r="K9" s="140" t="s">
        <v>53</v>
      </c>
      <c r="L9" s="137" t="s">
        <v>54</v>
      </c>
      <c r="M9" s="141" t="s">
        <v>55</v>
      </c>
    </row>
    <row r="10" spans="1:13">
      <c r="A10" s="143" t="s">
        <v>56</v>
      </c>
      <c r="B10" s="144" t="s">
        <v>57</v>
      </c>
      <c r="C10" s="145" t="s">
        <v>58</v>
      </c>
      <c r="D10" s="146" t="s">
        <v>59</v>
      </c>
      <c r="E10" s="147">
        <v>4043197402741</v>
      </c>
      <c r="F10" s="4"/>
      <c r="G10" s="146"/>
      <c r="H10" s="146"/>
      <c r="I10" s="148">
        <v>2599.9</v>
      </c>
      <c r="J10" s="146">
        <f t="shared" ref="J10:J73" si="0">H10+G10+F10</f>
        <v>0</v>
      </c>
      <c r="K10" s="149">
        <f t="shared" ref="K10:K41" si="1">I10*J10</f>
        <v>0</v>
      </c>
      <c r="L10" s="150" t="s">
        <v>41</v>
      </c>
      <c r="M10" s="151">
        <v>1</v>
      </c>
    </row>
    <row r="11" spans="1:13">
      <c r="A11" s="143" t="s">
        <v>60</v>
      </c>
      <c r="B11" s="144" t="s">
        <v>57</v>
      </c>
      <c r="C11" s="145" t="s">
        <v>58</v>
      </c>
      <c r="D11" s="146" t="s">
        <v>61</v>
      </c>
      <c r="E11" s="147">
        <v>4043197402758</v>
      </c>
      <c r="F11" s="4"/>
      <c r="G11" s="146"/>
      <c r="H11" s="146"/>
      <c r="I11" s="148">
        <v>2599.9</v>
      </c>
      <c r="J11" s="146">
        <f t="shared" si="0"/>
        <v>0</v>
      </c>
      <c r="K11" s="149">
        <f t="shared" si="1"/>
        <v>0</v>
      </c>
      <c r="L11" s="150" t="s">
        <v>41</v>
      </c>
      <c r="M11" s="151">
        <v>2</v>
      </c>
    </row>
    <row r="12" spans="1:13">
      <c r="A12" s="143" t="s">
        <v>62</v>
      </c>
      <c r="B12" s="144" t="s">
        <v>57</v>
      </c>
      <c r="C12" s="145" t="s">
        <v>58</v>
      </c>
      <c r="D12" s="146" t="s">
        <v>63</v>
      </c>
      <c r="E12" s="147">
        <v>4043197400945</v>
      </c>
      <c r="F12" s="4"/>
      <c r="G12" s="146"/>
      <c r="H12" s="146"/>
      <c r="I12" s="148">
        <v>2599.9</v>
      </c>
      <c r="J12" s="146">
        <f t="shared" si="0"/>
        <v>0</v>
      </c>
      <c r="K12" s="149">
        <f t="shared" si="1"/>
        <v>0</v>
      </c>
      <c r="L12" s="150" t="s">
        <v>41</v>
      </c>
      <c r="M12" s="151">
        <v>3</v>
      </c>
    </row>
    <row r="13" spans="1:13">
      <c r="A13" s="143" t="s">
        <v>64</v>
      </c>
      <c r="B13" s="144" t="s">
        <v>57</v>
      </c>
      <c r="C13" s="145" t="s">
        <v>58</v>
      </c>
      <c r="D13" s="146" t="s">
        <v>65</v>
      </c>
      <c r="E13" s="147">
        <v>4043197400952</v>
      </c>
      <c r="F13" s="4"/>
      <c r="G13" s="146"/>
      <c r="H13" s="146"/>
      <c r="I13" s="148">
        <v>2599.9</v>
      </c>
      <c r="J13" s="146">
        <f t="shared" si="0"/>
        <v>0</v>
      </c>
      <c r="K13" s="149">
        <f t="shared" si="1"/>
        <v>0</v>
      </c>
      <c r="L13" s="150" t="s">
        <v>41</v>
      </c>
      <c r="M13" s="151">
        <v>4</v>
      </c>
    </row>
    <row r="14" spans="1:13">
      <c r="A14" s="143" t="s">
        <v>66</v>
      </c>
      <c r="B14" s="144" t="s">
        <v>67</v>
      </c>
      <c r="C14" s="145" t="s">
        <v>68</v>
      </c>
      <c r="D14" s="146" t="s">
        <v>59</v>
      </c>
      <c r="E14" s="147">
        <v>4043197402666</v>
      </c>
      <c r="F14" s="4"/>
      <c r="G14" s="146"/>
      <c r="H14" s="146"/>
      <c r="I14" s="148">
        <v>1299.9000000000001</v>
      </c>
      <c r="J14" s="146">
        <f t="shared" si="0"/>
        <v>0</v>
      </c>
      <c r="K14" s="149">
        <f t="shared" si="1"/>
        <v>0</v>
      </c>
      <c r="L14" s="150" t="s">
        <v>41</v>
      </c>
      <c r="M14" s="151">
        <v>5</v>
      </c>
    </row>
    <row r="15" spans="1:13">
      <c r="A15" s="143" t="s">
        <v>69</v>
      </c>
      <c r="B15" s="144" t="s">
        <v>67</v>
      </c>
      <c r="C15" s="145" t="s">
        <v>68</v>
      </c>
      <c r="D15" s="146" t="s">
        <v>61</v>
      </c>
      <c r="E15" s="147">
        <v>4043197402673</v>
      </c>
      <c r="F15" s="4"/>
      <c r="G15" s="146"/>
      <c r="H15" s="146"/>
      <c r="I15" s="148">
        <v>1299.9000000000001</v>
      </c>
      <c r="J15" s="146">
        <f t="shared" si="0"/>
        <v>0</v>
      </c>
      <c r="K15" s="149">
        <f t="shared" si="1"/>
        <v>0</v>
      </c>
      <c r="L15" s="150" t="s">
        <v>41</v>
      </c>
      <c r="M15" s="151">
        <v>6</v>
      </c>
    </row>
    <row r="16" spans="1:13">
      <c r="A16" s="143" t="s">
        <v>70</v>
      </c>
      <c r="B16" s="144" t="s">
        <v>67</v>
      </c>
      <c r="C16" s="145" t="s">
        <v>68</v>
      </c>
      <c r="D16" s="146" t="s">
        <v>63</v>
      </c>
      <c r="E16" s="147">
        <v>4043197400785</v>
      </c>
      <c r="F16" s="4"/>
      <c r="G16" s="146"/>
      <c r="H16" s="146"/>
      <c r="I16" s="148">
        <v>1299.9000000000001</v>
      </c>
      <c r="J16" s="146">
        <f t="shared" si="0"/>
        <v>0</v>
      </c>
      <c r="K16" s="149">
        <f t="shared" si="1"/>
        <v>0</v>
      </c>
      <c r="L16" s="150" t="s">
        <v>41</v>
      </c>
      <c r="M16" s="151">
        <v>7</v>
      </c>
    </row>
    <row r="17" spans="1:13">
      <c r="A17" s="143" t="s">
        <v>71</v>
      </c>
      <c r="B17" s="144" t="s">
        <v>67</v>
      </c>
      <c r="C17" s="145" t="s">
        <v>68</v>
      </c>
      <c r="D17" s="146" t="s">
        <v>65</v>
      </c>
      <c r="E17" s="147">
        <v>4043197400792</v>
      </c>
      <c r="F17" s="4"/>
      <c r="G17" s="146"/>
      <c r="H17" s="146"/>
      <c r="I17" s="148">
        <v>1299.9000000000001</v>
      </c>
      <c r="J17" s="146">
        <f t="shared" si="0"/>
        <v>0</v>
      </c>
      <c r="K17" s="149">
        <f t="shared" si="1"/>
        <v>0</v>
      </c>
      <c r="L17" s="150" t="s">
        <v>41</v>
      </c>
      <c r="M17" s="151">
        <v>8</v>
      </c>
    </row>
    <row r="18" spans="1:13">
      <c r="A18" s="143" t="s">
        <v>72</v>
      </c>
      <c r="B18" s="144" t="s">
        <v>67</v>
      </c>
      <c r="C18" s="145" t="s">
        <v>68</v>
      </c>
      <c r="D18" s="146" t="s">
        <v>73</v>
      </c>
      <c r="E18" s="147">
        <v>4043197402697</v>
      </c>
      <c r="F18" s="4"/>
      <c r="G18" s="146"/>
      <c r="H18" s="146"/>
      <c r="I18" s="148">
        <v>1299.9000000000001</v>
      </c>
      <c r="J18" s="146">
        <f t="shared" si="0"/>
        <v>0</v>
      </c>
      <c r="K18" s="149">
        <f t="shared" si="1"/>
        <v>0</v>
      </c>
      <c r="L18" s="150" t="s">
        <v>41</v>
      </c>
      <c r="M18" s="151">
        <v>9</v>
      </c>
    </row>
    <row r="19" spans="1:13">
      <c r="A19" s="143" t="s">
        <v>74</v>
      </c>
      <c r="B19" s="144" t="s">
        <v>67</v>
      </c>
      <c r="C19" s="145" t="s">
        <v>68</v>
      </c>
      <c r="D19" s="146" t="s">
        <v>75</v>
      </c>
      <c r="E19" s="147">
        <v>4043197402680</v>
      </c>
      <c r="F19" s="4"/>
      <c r="G19" s="146"/>
      <c r="H19" s="146"/>
      <c r="I19" s="148">
        <v>1299.9000000000001</v>
      </c>
      <c r="J19" s="146">
        <f t="shared" si="0"/>
        <v>0</v>
      </c>
      <c r="K19" s="149">
        <f t="shared" si="1"/>
        <v>0</v>
      </c>
      <c r="L19" s="150" t="s">
        <v>41</v>
      </c>
      <c r="M19" s="151">
        <v>10</v>
      </c>
    </row>
    <row r="20" spans="1:13">
      <c r="A20" s="143" t="s">
        <v>76</v>
      </c>
      <c r="B20" s="144" t="s">
        <v>77</v>
      </c>
      <c r="C20" s="145" t="s">
        <v>68</v>
      </c>
      <c r="D20" s="146" t="s">
        <v>59</v>
      </c>
      <c r="E20" s="147">
        <v>4043197402628</v>
      </c>
      <c r="F20" s="4"/>
      <c r="G20" s="146"/>
      <c r="H20" s="146"/>
      <c r="I20" s="148">
        <v>1299.9000000000001</v>
      </c>
      <c r="J20" s="146">
        <f t="shared" si="0"/>
        <v>0</v>
      </c>
      <c r="K20" s="149">
        <f t="shared" si="1"/>
        <v>0</v>
      </c>
      <c r="L20" s="150" t="s">
        <v>41</v>
      </c>
      <c r="M20" s="151">
        <v>11</v>
      </c>
    </row>
    <row r="21" spans="1:13">
      <c r="A21" s="143" t="s">
        <v>78</v>
      </c>
      <c r="B21" s="144" t="s">
        <v>77</v>
      </c>
      <c r="C21" s="145" t="s">
        <v>68</v>
      </c>
      <c r="D21" s="146" t="s">
        <v>61</v>
      </c>
      <c r="E21" s="147">
        <v>4043197402635</v>
      </c>
      <c r="F21" s="4"/>
      <c r="G21" s="146"/>
      <c r="H21" s="146"/>
      <c r="I21" s="148">
        <v>1299.9000000000001</v>
      </c>
      <c r="J21" s="146">
        <f t="shared" si="0"/>
        <v>0</v>
      </c>
      <c r="K21" s="149">
        <f t="shared" si="1"/>
        <v>0</v>
      </c>
      <c r="L21" s="150" t="s">
        <v>41</v>
      </c>
      <c r="M21" s="151">
        <v>12</v>
      </c>
    </row>
    <row r="22" spans="1:13">
      <c r="A22" s="143" t="s">
        <v>79</v>
      </c>
      <c r="B22" s="144" t="s">
        <v>77</v>
      </c>
      <c r="C22" s="145" t="s">
        <v>68</v>
      </c>
      <c r="D22" s="146" t="s">
        <v>63</v>
      </c>
      <c r="E22" s="147">
        <v>4043197400761</v>
      </c>
      <c r="F22" s="4"/>
      <c r="G22" s="146"/>
      <c r="H22" s="146"/>
      <c r="I22" s="148">
        <v>1299.9000000000001</v>
      </c>
      <c r="J22" s="146">
        <f t="shared" si="0"/>
        <v>0</v>
      </c>
      <c r="K22" s="149">
        <f t="shared" si="1"/>
        <v>0</v>
      </c>
      <c r="L22" s="150" t="s">
        <v>41</v>
      </c>
      <c r="M22" s="151">
        <v>13</v>
      </c>
    </row>
    <row r="23" spans="1:13">
      <c r="A23" s="143" t="s">
        <v>80</v>
      </c>
      <c r="B23" s="144" t="s">
        <v>77</v>
      </c>
      <c r="C23" s="145" t="s">
        <v>68</v>
      </c>
      <c r="D23" s="146" t="s">
        <v>65</v>
      </c>
      <c r="E23" s="147">
        <v>4043197400778</v>
      </c>
      <c r="F23" s="4"/>
      <c r="G23" s="146"/>
      <c r="H23" s="146"/>
      <c r="I23" s="148">
        <v>1299.9000000000001</v>
      </c>
      <c r="J23" s="146">
        <f t="shared" si="0"/>
        <v>0</v>
      </c>
      <c r="K23" s="149">
        <f t="shared" si="1"/>
        <v>0</v>
      </c>
      <c r="L23" s="150" t="s">
        <v>41</v>
      </c>
      <c r="M23" s="151">
        <v>14</v>
      </c>
    </row>
    <row r="24" spans="1:13">
      <c r="A24" s="143" t="s">
        <v>81</v>
      </c>
      <c r="B24" s="144" t="s">
        <v>77</v>
      </c>
      <c r="C24" s="145" t="s">
        <v>68</v>
      </c>
      <c r="D24" s="146" t="s">
        <v>73</v>
      </c>
      <c r="E24" s="147">
        <v>4043197402642</v>
      </c>
      <c r="F24" s="4"/>
      <c r="G24" s="146"/>
      <c r="H24" s="146"/>
      <c r="I24" s="148">
        <v>1299.9000000000001</v>
      </c>
      <c r="J24" s="146">
        <f t="shared" si="0"/>
        <v>0</v>
      </c>
      <c r="K24" s="149">
        <f t="shared" si="1"/>
        <v>0</v>
      </c>
      <c r="L24" s="150" t="s">
        <v>41</v>
      </c>
      <c r="M24" s="151">
        <v>15</v>
      </c>
    </row>
    <row r="25" spans="1:13">
      <c r="A25" s="143" t="s">
        <v>82</v>
      </c>
      <c r="B25" s="144" t="s">
        <v>77</v>
      </c>
      <c r="C25" s="145" t="s">
        <v>68</v>
      </c>
      <c r="D25" s="146" t="s">
        <v>75</v>
      </c>
      <c r="E25" s="147">
        <v>4043197402659</v>
      </c>
      <c r="F25" s="4"/>
      <c r="G25" s="146"/>
      <c r="H25" s="146"/>
      <c r="I25" s="148">
        <v>1299.9000000000001</v>
      </c>
      <c r="J25" s="146">
        <f t="shared" si="0"/>
        <v>0</v>
      </c>
      <c r="K25" s="149">
        <f t="shared" si="1"/>
        <v>0</v>
      </c>
      <c r="L25" s="150" t="s">
        <v>41</v>
      </c>
      <c r="M25" s="151">
        <v>16</v>
      </c>
    </row>
    <row r="26" spans="1:13">
      <c r="A26" s="143" t="s">
        <v>83</v>
      </c>
      <c r="B26" s="144" t="s">
        <v>84</v>
      </c>
      <c r="C26" s="145" t="s">
        <v>68</v>
      </c>
      <c r="D26" s="146" t="s">
        <v>59</v>
      </c>
      <c r="E26" s="147">
        <v>4043197402703</v>
      </c>
      <c r="F26" s="4"/>
      <c r="G26" s="146"/>
      <c r="H26" s="146"/>
      <c r="I26" s="148">
        <v>1299.9000000000001</v>
      </c>
      <c r="J26" s="146">
        <f t="shared" si="0"/>
        <v>0</v>
      </c>
      <c r="K26" s="149">
        <f t="shared" si="1"/>
        <v>0</v>
      </c>
      <c r="L26" s="150" t="s">
        <v>41</v>
      </c>
      <c r="M26" s="151">
        <v>17</v>
      </c>
    </row>
    <row r="27" spans="1:13">
      <c r="A27" s="143" t="s">
        <v>85</v>
      </c>
      <c r="B27" s="144" t="s">
        <v>84</v>
      </c>
      <c r="C27" s="145" t="s">
        <v>68</v>
      </c>
      <c r="D27" s="146" t="s">
        <v>61</v>
      </c>
      <c r="E27" s="147">
        <v>4043197402710</v>
      </c>
      <c r="F27" s="4"/>
      <c r="G27" s="146"/>
      <c r="H27" s="146"/>
      <c r="I27" s="148">
        <v>1299.9000000000001</v>
      </c>
      <c r="J27" s="146">
        <f t="shared" si="0"/>
        <v>0</v>
      </c>
      <c r="K27" s="149">
        <f t="shared" si="1"/>
        <v>0</v>
      </c>
      <c r="L27" s="150" t="s">
        <v>41</v>
      </c>
      <c r="M27" s="151">
        <v>18</v>
      </c>
    </row>
    <row r="28" spans="1:13">
      <c r="A28" s="143" t="s">
        <v>86</v>
      </c>
      <c r="B28" s="144" t="s">
        <v>84</v>
      </c>
      <c r="C28" s="145" t="s">
        <v>68</v>
      </c>
      <c r="D28" s="146" t="s">
        <v>63</v>
      </c>
      <c r="E28" s="147">
        <v>4043197400808</v>
      </c>
      <c r="F28" s="4"/>
      <c r="G28" s="146"/>
      <c r="H28" s="146"/>
      <c r="I28" s="148">
        <v>1299.9000000000001</v>
      </c>
      <c r="J28" s="146">
        <f t="shared" si="0"/>
        <v>0</v>
      </c>
      <c r="K28" s="149">
        <f t="shared" si="1"/>
        <v>0</v>
      </c>
      <c r="L28" s="150" t="s">
        <v>41</v>
      </c>
      <c r="M28" s="151">
        <v>19</v>
      </c>
    </row>
    <row r="29" spans="1:13">
      <c r="A29" s="143" t="s">
        <v>87</v>
      </c>
      <c r="B29" s="144" t="s">
        <v>84</v>
      </c>
      <c r="C29" s="145" t="s">
        <v>68</v>
      </c>
      <c r="D29" s="146" t="s">
        <v>65</v>
      </c>
      <c r="E29" s="147">
        <v>4043197400815</v>
      </c>
      <c r="F29" s="4"/>
      <c r="G29" s="146"/>
      <c r="H29" s="146"/>
      <c r="I29" s="148">
        <v>1299.9000000000001</v>
      </c>
      <c r="J29" s="146">
        <f t="shared" si="0"/>
        <v>0</v>
      </c>
      <c r="K29" s="149">
        <f t="shared" si="1"/>
        <v>0</v>
      </c>
      <c r="L29" s="150" t="s">
        <v>41</v>
      </c>
      <c r="M29" s="151">
        <v>20</v>
      </c>
    </row>
    <row r="30" spans="1:13">
      <c r="A30" s="143" t="s">
        <v>88</v>
      </c>
      <c r="B30" s="144" t="s">
        <v>84</v>
      </c>
      <c r="C30" s="145" t="s">
        <v>68</v>
      </c>
      <c r="D30" s="146" t="s">
        <v>73</v>
      </c>
      <c r="E30" s="147">
        <v>4043197402734</v>
      </c>
      <c r="F30" s="4"/>
      <c r="G30" s="146"/>
      <c r="H30" s="146"/>
      <c r="I30" s="148">
        <v>1299.9000000000001</v>
      </c>
      <c r="J30" s="146">
        <f t="shared" si="0"/>
        <v>0</v>
      </c>
      <c r="K30" s="149">
        <f t="shared" si="1"/>
        <v>0</v>
      </c>
      <c r="L30" s="150" t="s">
        <v>41</v>
      </c>
      <c r="M30" s="151">
        <v>21</v>
      </c>
    </row>
    <row r="31" spans="1:13">
      <c r="A31" s="143" t="s">
        <v>89</v>
      </c>
      <c r="B31" s="144" t="s">
        <v>84</v>
      </c>
      <c r="C31" s="145" t="s">
        <v>68</v>
      </c>
      <c r="D31" s="146" t="s">
        <v>75</v>
      </c>
      <c r="E31" s="147">
        <v>4043197402727</v>
      </c>
      <c r="F31" s="4"/>
      <c r="G31" s="146"/>
      <c r="H31" s="146"/>
      <c r="I31" s="148">
        <v>1299.9000000000001</v>
      </c>
      <c r="J31" s="146">
        <f t="shared" si="0"/>
        <v>0</v>
      </c>
      <c r="K31" s="149">
        <f t="shared" si="1"/>
        <v>0</v>
      </c>
      <c r="L31" s="150" t="s">
        <v>41</v>
      </c>
      <c r="M31" s="151">
        <v>22</v>
      </c>
    </row>
    <row r="32" spans="1:13">
      <c r="A32" s="143" t="s">
        <v>90</v>
      </c>
      <c r="B32" s="144" t="s">
        <v>91</v>
      </c>
      <c r="C32" s="145" t="s">
        <v>68</v>
      </c>
      <c r="D32" s="146" t="s">
        <v>59</v>
      </c>
      <c r="E32" s="147">
        <v>4043197402857</v>
      </c>
      <c r="F32" s="4"/>
      <c r="G32" s="146"/>
      <c r="H32" s="146"/>
      <c r="I32" s="148">
        <v>1299.9000000000001</v>
      </c>
      <c r="J32" s="146">
        <f t="shared" si="0"/>
        <v>0</v>
      </c>
      <c r="K32" s="149">
        <f t="shared" si="1"/>
        <v>0</v>
      </c>
      <c r="L32" s="150" t="s">
        <v>41</v>
      </c>
      <c r="M32" s="151">
        <v>23</v>
      </c>
    </row>
    <row r="33" spans="1:13">
      <c r="A33" s="143" t="s">
        <v>92</v>
      </c>
      <c r="B33" s="144" t="s">
        <v>91</v>
      </c>
      <c r="C33" s="145" t="s">
        <v>68</v>
      </c>
      <c r="D33" s="146" t="s">
        <v>61</v>
      </c>
      <c r="E33" s="147">
        <v>4043197402864</v>
      </c>
      <c r="F33" s="4"/>
      <c r="G33" s="146"/>
      <c r="H33" s="146"/>
      <c r="I33" s="148">
        <v>1299.9000000000001</v>
      </c>
      <c r="J33" s="146">
        <f t="shared" si="0"/>
        <v>0</v>
      </c>
      <c r="K33" s="149">
        <f t="shared" si="1"/>
        <v>0</v>
      </c>
      <c r="L33" s="150" t="s">
        <v>41</v>
      </c>
      <c r="M33" s="151">
        <v>24</v>
      </c>
    </row>
    <row r="34" spans="1:13">
      <c r="A34" s="143" t="s">
        <v>93</v>
      </c>
      <c r="B34" s="144" t="s">
        <v>91</v>
      </c>
      <c r="C34" s="145" t="s">
        <v>68</v>
      </c>
      <c r="D34" s="146" t="s">
        <v>63</v>
      </c>
      <c r="E34" s="147">
        <v>4043197400822</v>
      </c>
      <c r="F34" s="4"/>
      <c r="G34" s="146"/>
      <c r="H34" s="146"/>
      <c r="I34" s="148">
        <v>1299.9000000000001</v>
      </c>
      <c r="J34" s="146">
        <f t="shared" si="0"/>
        <v>0</v>
      </c>
      <c r="K34" s="149">
        <f t="shared" si="1"/>
        <v>0</v>
      </c>
      <c r="L34" s="150" t="s">
        <v>41</v>
      </c>
      <c r="M34" s="151">
        <v>25</v>
      </c>
    </row>
    <row r="35" spans="1:13">
      <c r="A35" s="143" t="s">
        <v>94</v>
      </c>
      <c r="B35" s="144" t="s">
        <v>91</v>
      </c>
      <c r="C35" s="145" t="s">
        <v>68</v>
      </c>
      <c r="D35" s="146" t="s">
        <v>65</v>
      </c>
      <c r="E35" s="147">
        <v>4043197400839</v>
      </c>
      <c r="F35" s="4"/>
      <c r="G35" s="146"/>
      <c r="H35" s="146"/>
      <c r="I35" s="148">
        <v>1299.9000000000001</v>
      </c>
      <c r="J35" s="146">
        <f t="shared" si="0"/>
        <v>0</v>
      </c>
      <c r="K35" s="149">
        <f t="shared" si="1"/>
        <v>0</v>
      </c>
      <c r="L35" s="150" t="s">
        <v>41</v>
      </c>
      <c r="M35" s="151">
        <v>26</v>
      </c>
    </row>
    <row r="36" spans="1:13">
      <c r="A36" s="143" t="s">
        <v>95</v>
      </c>
      <c r="B36" s="144" t="s">
        <v>91</v>
      </c>
      <c r="C36" s="145" t="s">
        <v>68</v>
      </c>
      <c r="D36" s="146" t="s">
        <v>73</v>
      </c>
      <c r="E36" s="147">
        <v>4043197402871</v>
      </c>
      <c r="F36" s="4"/>
      <c r="G36" s="146"/>
      <c r="H36" s="146"/>
      <c r="I36" s="148">
        <v>1299.9000000000001</v>
      </c>
      <c r="J36" s="146">
        <f t="shared" si="0"/>
        <v>0</v>
      </c>
      <c r="K36" s="149">
        <f t="shared" si="1"/>
        <v>0</v>
      </c>
      <c r="L36" s="150" t="s">
        <v>41</v>
      </c>
      <c r="M36" s="151">
        <v>27</v>
      </c>
    </row>
    <row r="37" spans="1:13">
      <c r="A37" s="143" t="s">
        <v>96</v>
      </c>
      <c r="B37" s="144" t="s">
        <v>91</v>
      </c>
      <c r="C37" s="145" t="s">
        <v>68</v>
      </c>
      <c r="D37" s="146" t="s">
        <v>75</v>
      </c>
      <c r="E37" s="147">
        <v>4043197402888</v>
      </c>
      <c r="F37" s="4"/>
      <c r="G37" s="146"/>
      <c r="H37" s="146"/>
      <c r="I37" s="148">
        <v>1299.9000000000001</v>
      </c>
      <c r="J37" s="146">
        <f t="shared" si="0"/>
        <v>0</v>
      </c>
      <c r="K37" s="149">
        <f t="shared" si="1"/>
        <v>0</v>
      </c>
      <c r="L37" s="150" t="s">
        <v>41</v>
      </c>
      <c r="M37" s="151">
        <v>28</v>
      </c>
    </row>
    <row r="38" spans="1:13">
      <c r="A38" s="143" t="s">
        <v>97</v>
      </c>
      <c r="B38" s="144" t="s">
        <v>84</v>
      </c>
      <c r="C38" s="145" t="s">
        <v>98</v>
      </c>
      <c r="D38" s="146" t="s">
        <v>99</v>
      </c>
      <c r="E38" s="147">
        <v>4043197400457</v>
      </c>
      <c r="F38" s="4"/>
      <c r="G38" s="146"/>
      <c r="H38" s="146"/>
      <c r="I38" s="148">
        <v>799.9</v>
      </c>
      <c r="J38" s="146">
        <f t="shared" si="0"/>
        <v>0</v>
      </c>
      <c r="K38" s="149">
        <f t="shared" si="1"/>
        <v>0</v>
      </c>
      <c r="L38" s="150" t="s">
        <v>41</v>
      </c>
      <c r="M38" s="151">
        <v>29</v>
      </c>
    </row>
    <row r="39" spans="1:13">
      <c r="A39" s="143" t="s">
        <v>100</v>
      </c>
      <c r="B39" s="144" t="s">
        <v>84</v>
      </c>
      <c r="C39" s="145" t="s">
        <v>98</v>
      </c>
      <c r="D39" s="146" t="s">
        <v>101</v>
      </c>
      <c r="E39" s="147">
        <v>4043197400464</v>
      </c>
      <c r="F39" s="4"/>
      <c r="G39" s="146"/>
      <c r="H39" s="146"/>
      <c r="I39" s="148">
        <v>799.9</v>
      </c>
      <c r="J39" s="146">
        <f t="shared" si="0"/>
        <v>0</v>
      </c>
      <c r="K39" s="149">
        <f t="shared" si="1"/>
        <v>0</v>
      </c>
      <c r="L39" s="150" t="s">
        <v>41</v>
      </c>
      <c r="M39" s="151">
        <v>30</v>
      </c>
    </row>
    <row r="40" spans="1:13">
      <c r="A40" s="143" t="s">
        <v>102</v>
      </c>
      <c r="B40" s="144" t="s">
        <v>91</v>
      </c>
      <c r="C40" s="145" t="s">
        <v>98</v>
      </c>
      <c r="D40" s="146" t="s">
        <v>99</v>
      </c>
      <c r="E40" s="147">
        <v>4043197400532</v>
      </c>
      <c r="F40" s="4"/>
      <c r="G40" s="146"/>
      <c r="H40" s="146"/>
      <c r="I40" s="148">
        <v>799.9</v>
      </c>
      <c r="J40" s="146">
        <f t="shared" si="0"/>
        <v>0</v>
      </c>
      <c r="K40" s="149">
        <f t="shared" si="1"/>
        <v>0</v>
      </c>
      <c r="L40" s="150" t="s">
        <v>41</v>
      </c>
      <c r="M40" s="151">
        <v>31</v>
      </c>
    </row>
    <row r="41" spans="1:13">
      <c r="A41" s="143" t="s">
        <v>103</v>
      </c>
      <c r="B41" s="144" t="s">
        <v>91</v>
      </c>
      <c r="C41" s="145" t="s">
        <v>98</v>
      </c>
      <c r="D41" s="146" t="s">
        <v>101</v>
      </c>
      <c r="E41" s="147">
        <v>4043197400549</v>
      </c>
      <c r="F41" s="4"/>
      <c r="G41" s="146"/>
      <c r="H41" s="146"/>
      <c r="I41" s="148">
        <v>799.9</v>
      </c>
      <c r="J41" s="146">
        <f t="shared" si="0"/>
        <v>0</v>
      </c>
      <c r="K41" s="149">
        <f t="shared" si="1"/>
        <v>0</v>
      </c>
      <c r="L41" s="150" t="s">
        <v>41</v>
      </c>
      <c r="M41" s="151">
        <v>32</v>
      </c>
    </row>
    <row r="42" spans="1:13">
      <c r="A42" s="143" t="s">
        <v>104</v>
      </c>
      <c r="B42" s="144" t="s">
        <v>105</v>
      </c>
      <c r="C42" s="145" t="s">
        <v>98</v>
      </c>
      <c r="D42" s="146" t="s">
        <v>99</v>
      </c>
      <c r="E42" s="147">
        <v>4043197400501</v>
      </c>
      <c r="F42" s="4"/>
      <c r="G42" s="146"/>
      <c r="H42" s="146"/>
      <c r="I42" s="148">
        <v>799.9</v>
      </c>
      <c r="J42" s="146">
        <f t="shared" si="0"/>
        <v>0</v>
      </c>
      <c r="K42" s="149">
        <f t="shared" ref="K42:K73" si="2">I42*J42</f>
        <v>0</v>
      </c>
      <c r="L42" s="150" t="s">
        <v>41</v>
      </c>
      <c r="M42" s="151">
        <v>33</v>
      </c>
    </row>
    <row r="43" spans="1:13">
      <c r="A43" s="143" t="s">
        <v>106</v>
      </c>
      <c r="B43" s="144" t="s">
        <v>105</v>
      </c>
      <c r="C43" s="145" t="s">
        <v>98</v>
      </c>
      <c r="D43" s="146" t="s">
        <v>101</v>
      </c>
      <c r="E43" s="147">
        <v>4043197400518</v>
      </c>
      <c r="F43" s="4"/>
      <c r="G43" s="146"/>
      <c r="H43" s="146"/>
      <c r="I43" s="148">
        <v>799.9</v>
      </c>
      <c r="J43" s="146">
        <f t="shared" si="0"/>
        <v>0</v>
      </c>
      <c r="K43" s="149">
        <f t="shared" si="2"/>
        <v>0</v>
      </c>
      <c r="L43" s="150" t="s">
        <v>41</v>
      </c>
      <c r="M43" s="151">
        <v>34</v>
      </c>
    </row>
    <row r="44" spans="1:13">
      <c r="A44" s="143" t="s">
        <v>107</v>
      </c>
      <c r="B44" s="144" t="s">
        <v>108</v>
      </c>
      <c r="C44" s="145" t="s">
        <v>98</v>
      </c>
      <c r="D44" s="146" t="s">
        <v>99</v>
      </c>
      <c r="E44" s="147">
        <v>4043197400471</v>
      </c>
      <c r="F44" s="4"/>
      <c r="G44" s="146"/>
      <c r="H44" s="146"/>
      <c r="I44" s="148">
        <v>799.9</v>
      </c>
      <c r="J44" s="146">
        <f t="shared" si="0"/>
        <v>0</v>
      </c>
      <c r="K44" s="149">
        <f t="shared" si="2"/>
        <v>0</v>
      </c>
      <c r="L44" s="150" t="s">
        <v>41</v>
      </c>
      <c r="M44" s="151">
        <v>35</v>
      </c>
    </row>
    <row r="45" spans="1:13">
      <c r="A45" s="143" t="s">
        <v>109</v>
      </c>
      <c r="B45" s="144" t="s">
        <v>108</v>
      </c>
      <c r="C45" s="145" t="s">
        <v>98</v>
      </c>
      <c r="D45" s="146" t="s">
        <v>101</v>
      </c>
      <c r="E45" s="147">
        <v>4043197400488</v>
      </c>
      <c r="F45" s="4"/>
      <c r="G45" s="146"/>
      <c r="H45" s="146"/>
      <c r="I45" s="148">
        <v>799.9</v>
      </c>
      <c r="J45" s="146">
        <f t="shared" si="0"/>
        <v>0</v>
      </c>
      <c r="K45" s="149">
        <f t="shared" si="2"/>
        <v>0</v>
      </c>
      <c r="L45" s="150" t="s">
        <v>41</v>
      </c>
      <c r="M45" s="151">
        <v>36</v>
      </c>
    </row>
    <row r="46" spans="1:13">
      <c r="A46" s="143" t="s">
        <v>110</v>
      </c>
      <c r="B46" s="144" t="s">
        <v>111</v>
      </c>
      <c r="C46" s="145" t="s">
        <v>98</v>
      </c>
      <c r="D46" s="146" t="s">
        <v>99</v>
      </c>
      <c r="E46" s="147">
        <v>4043197400525</v>
      </c>
      <c r="F46" s="4"/>
      <c r="G46" s="146"/>
      <c r="H46" s="146"/>
      <c r="I46" s="148">
        <v>799.9</v>
      </c>
      <c r="J46" s="146">
        <f t="shared" si="0"/>
        <v>0</v>
      </c>
      <c r="K46" s="149">
        <f t="shared" si="2"/>
        <v>0</v>
      </c>
      <c r="L46" s="150" t="s">
        <v>41</v>
      </c>
      <c r="M46" s="151">
        <v>37</v>
      </c>
    </row>
    <row r="47" spans="1:13">
      <c r="A47" s="143" t="s">
        <v>112</v>
      </c>
      <c r="B47" s="144" t="s">
        <v>111</v>
      </c>
      <c r="C47" s="145" t="s">
        <v>98</v>
      </c>
      <c r="D47" s="146" t="s">
        <v>101</v>
      </c>
      <c r="E47" s="147">
        <v>4043197400495</v>
      </c>
      <c r="F47" s="4"/>
      <c r="G47" s="146"/>
      <c r="H47" s="146"/>
      <c r="I47" s="148">
        <v>799.9</v>
      </c>
      <c r="J47" s="146">
        <f t="shared" si="0"/>
        <v>0</v>
      </c>
      <c r="K47" s="149">
        <f t="shared" si="2"/>
        <v>0</v>
      </c>
      <c r="L47" s="150" t="s">
        <v>41</v>
      </c>
      <c r="M47" s="151">
        <v>38</v>
      </c>
    </row>
    <row r="48" spans="1:13">
      <c r="A48" s="143" t="s">
        <v>113</v>
      </c>
      <c r="B48" s="144" t="s">
        <v>84</v>
      </c>
      <c r="C48" s="145" t="s">
        <v>114</v>
      </c>
      <c r="D48" s="146" t="s">
        <v>115</v>
      </c>
      <c r="E48" s="147">
        <v>4043197391106</v>
      </c>
      <c r="F48" s="4"/>
      <c r="G48" s="146"/>
      <c r="H48" s="146"/>
      <c r="I48" s="148">
        <v>599.9</v>
      </c>
      <c r="J48" s="146">
        <f t="shared" si="0"/>
        <v>0</v>
      </c>
      <c r="K48" s="149">
        <f t="shared" si="2"/>
        <v>0</v>
      </c>
      <c r="L48" s="150" t="s">
        <v>41</v>
      </c>
      <c r="M48" s="151">
        <v>39</v>
      </c>
    </row>
    <row r="49" spans="1:13">
      <c r="A49" s="143" t="s">
        <v>116</v>
      </c>
      <c r="B49" s="144" t="s">
        <v>84</v>
      </c>
      <c r="C49" s="145" t="s">
        <v>114</v>
      </c>
      <c r="D49" s="146" t="s">
        <v>117</v>
      </c>
      <c r="E49" s="147">
        <v>4043197389424</v>
      </c>
      <c r="F49" s="4"/>
      <c r="G49" s="146"/>
      <c r="H49" s="146"/>
      <c r="I49" s="148">
        <v>599.9</v>
      </c>
      <c r="J49" s="146">
        <f t="shared" si="0"/>
        <v>0</v>
      </c>
      <c r="K49" s="149">
        <f t="shared" si="2"/>
        <v>0</v>
      </c>
      <c r="L49" s="150" t="s">
        <v>41</v>
      </c>
      <c r="M49" s="151">
        <v>40</v>
      </c>
    </row>
    <row r="50" spans="1:13">
      <c r="A50" s="143" t="s">
        <v>118</v>
      </c>
      <c r="B50" s="144" t="s">
        <v>84</v>
      </c>
      <c r="C50" s="145" t="s">
        <v>114</v>
      </c>
      <c r="D50" s="146" t="s">
        <v>119</v>
      </c>
      <c r="E50" s="147">
        <v>4043197391113</v>
      </c>
      <c r="F50" s="4"/>
      <c r="G50" s="146"/>
      <c r="H50" s="146"/>
      <c r="I50" s="148">
        <v>599.9</v>
      </c>
      <c r="J50" s="146">
        <f t="shared" si="0"/>
        <v>0</v>
      </c>
      <c r="K50" s="149">
        <f t="shared" si="2"/>
        <v>0</v>
      </c>
      <c r="L50" s="150" t="s">
        <v>41</v>
      </c>
      <c r="M50" s="151">
        <v>41</v>
      </c>
    </row>
    <row r="51" spans="1:13">
      <c r="A51" s="143" t="s">
        <v>120</v>
      </c>
      <c r="B51" s="144" t="s">
        <v>91</v>
      </c>
      <c r="C51" s="145" t="s">
        <v>114</v>
      </c>
      <c r="D51" s="146" t="s">
        <v>115</v>
      </c>
      <c r="E51" s="147">
        <v>4043197391120</v>
      </c>
      <c r="F51" s="4"/>
      <c r="G51" s="146"/>
      <c r="H51" s="146"/>
      <c r="I51" s="148">
        <v>599.9</v>
      </c>
      <c r="J51" s="146">
        <f t="shared" si="0"/>
        <v>0</v>
      </c>
      <c r="K51" s="149">
        <f t="shared" si="2"/>
        <v>0</v>
      </c>
      <c r="L51" s="150" t="s">
        <v>41</v>
      </c>
      <c r="M51" s="151">
        <v>42</v>
      </c>
    </row>
    <row r="52" spans="1:13">
      <c r="A52" s="143" t="s">
        <v>121</v>
      </c>
      <c r="B52" s="144" t="s">
        <v>91</v>
      </c>
      <c r="C52" s="145" t="s">
        <v>114</v>
      </c>
      <c r="D52" s="146" t="s">
        <v>117</v>
      </c>
      <c r="E52" s="147">
        <v>4043197389431</v>
      </c>
      <c r="F52" s="4"/>
      <c r="G52" s="146"/>
      <c r="H52" s="146"/>
      <c r="I52" s="148">
        <v>599.9</v>
      </c>
      <c r="J52" s="146">
        <f t="shared" si="0"/>
        <v>0</v>
      </c>
      <c r="K52" s="149">
        <f t="shared" si="2"/>
        <v>0</v>
      </c>
      <c r="L52" s="150" t="s">
        <v>41</v>
      </c>
      <c r="M52" s="151">
        <v>43</v>
      </c>
    </row>
    <row r="53" spans="1:13">
      <c r="A53" s="143" t="s">
        <v>122</v>
      </c>
      <c r="B53" s="144" t="s">
        <v>91</v>
      </c>
      <c r="C53" s="145" t="s">
        <v>114</v>
      </c>
      <c r="D53" s="146" t="s">
        <v>119</v>
      </c>
      <c r="E53" s="147">
        <v>4043197391137</v>
      </c>
      <c r="F53" s="4"/>
      <c r="G53" s="146"/>
      <c r="H53" s="146"/>
      <c r="I53" s="148">
        <v>599.9</v>
      </c>
      <c r="J53" s="146">
        <f t="shared" si="0"/>
        <v>0</v>
      </c>
      <c r="K53" s="149">
        <f t="shared" si="2"/>
        <v>0</v>
      </c>
      <c r="L53" s="150" t="s">
        <v>41</v>
      </c>
      <c r="M53" s="151">
        <v>44</v>
      </c>
    </row>
    <row r="54" spans="1:13">
      <c r="A54" s="143" t="s">
        <v>123</v>
      </c>
      <c r="B54" s="144" t="s">
        <v>124</v>
      </c>
      <c r="C54" s="145" t="s">
        <v>114</v>
      </c>
      <c r="D54" s="146" t="s">
        <v>115</v>
      </c>
      <c r="E54" s="147">
        <v>4043197391144</v>
      </c>
      <c r="F54" s="4"/>
      <c r="G54" s="146"/>
      <c r="H54" s="146"/>
      <c r="I54" s="148">
        <v>599.9</v>
      </c>
      <c r="J54" s="146">
        <f t="shared" si="0"/>
        <v>0</v>
      </c>
      <c r="K54" s="149">
        <f t="shared" si="2"/>
        <v>0</v>
      </c>
      <c r="L54" s="150" t="s">
        <v>41</v>
      </c>
      <c r="M54" s="151">
        <v>45</v>
      </c>
    </row>
    <row r="55" spans="1:13">
      <c r="A55" s="143" t="s">
        <v>125</v>
      </c>
      <c r="B55" s="144" t="s">
        <v>124</v>
      </c>
      <c r="C55" s="145" t="s">
        <v>114</v>
      </c>
      <c r="D55" s="146" t="s">
        <v>117</v>
      </c>
      <c r="E55" s="147">
        <v>4043197389448</v>
      </c>
      <c r="F55" s="4"/>
      <c r="G55" s="146"/>
      <c r="H55" s="146"/>
      <c r="I55" s="148">
        <v>599.9</v>
      </c>
      <c r="J55" s="146">
        <f t="shared" si="0"/>
        <v>0</v>
      </c>
      <c r="K55" s="149">
        <f t="shared" si="2"/>
        <v>0</v>
      </c>
      <c r="L55" s="150" t="s">
        <v>41</v>
      </c>
      <c r="M55" s="151">
        <v>46</v>
      </c>
    </row>
    <row r="56" spans="1:13">
      <c r="A56" s="143" t="s">
        <v>126</v>
      </c>
      <c r="B56" s="144" t="s">
        <v>124</v>
      </c>
      <c r="C56" s="145" t="s">
        <v>114</v>
      </c>
      <c r="D56" s="146" t="s">
        <v>119</v>
      </c>
      <c r="E56" s="147">
        <v>4043197391151</v>
      </c>
      <c r="F56" s="4"/>
      <c r="G56" s="146"/>
      <c r="H56" s="146"/>
      <c r="I56" s="148">
        <v>599.9</v>
      </c>
      <c r="J56" s="146">
        <f t="shared" si="0"/>
        <v>0</v>
      </c>
      <c r="K56" s="149">
        <f t="shared" si="2"/>
        <v>0</v>
      </c>
      <c r="L56" s="150" t="s">
        <v>41</v>
      </c>
      <c r="M56" s="151">
        <v>47</v>
      </c>
    </row>
    <row r="57" spans="1:13">
      <c r="A57" s="143" t="s">
        <v>127</v>
      </c>
      <c r="B57" s="144" t="s">
        <v>128</v>
      </c>
      <c r="C57" s="145" t="s">
        <v>114</v>
      </c>
      <c r="D57" s="146" t="s">
        <v>115</v>
      </c>
      <c r="E57" s="147">
        <v>4043197391168</v>
      </c>
      <c r="F57" s="4"/>
      <c r="G57" s="146"/>
      <c r="H57" s="146"/>
      <c r="I57" s="148">
        <v>599.9</v>
      </c>
      <c r="J57" s="146">
        <f t="shared" si="0"/>
        <v>0</v>
      </c>
      <c r="K57" s="149">
        <f t="shared" si="2"/>
        <v>0</v>
      </c>
      <c r="L57" s="150" t="s">
        <v>41</v>
      </c>
      <c r="M57" s="151">
        <v>48</v>
      </c>
    </row>
    <row r="58" spans="1:13">
      <c r="A58" s="143" t="s">
        <v>129</v>
      </c>
      <c r="B58" s="144" t="s">
        <v>128</v>
      </c>
      <c r="C58" s="145" t="s">
        <v>114</v>
      </c>
      <c r="D58" s="146" t="s">
        <v>117</v>
      </c>
      <c r="E58" s="147">
        <v>4043197389455</v>
      </c>
      <c r="F58" s="4"/>
      <c r="G58" s="146"/>
      <c r="H58" s="146"/>
      <c r="I58" s="148">
        <v>599.9</v>
      </c>
      <c r="J58" s="146">
        <f t="shared" si="0"/>
        <v>0</v>
      </c>
      <c r="K58" s="149">
        <f t="shared" si="2"/>
        <v>0</v>
      </c>
      <c r="L58" s="150" t="s">
        <v>41</v>
      </c>
      <c r="M58" s="151">
        <v>49</v>
      </c>
    </row>
    <row r="59" spans="1:13">
      <c r="A59" s="143" t="s">
        <v>130</v>
      </c>
      <c r="B59" s="144" t="s">
        <v>128</v>
      </c>
      <c r="C59" s="145" t="s">
        <v>114</v>
      </c>
      <c r="D59" s="146" t="s">
        <v>119</v>
      </c>
      <c r="E59" s="147">
        <v>4043197391175</v>
      </c>
      <c r="F59" s="4"/>
      <c r="G59" s="146"/>
      <c r="H59" s="146"/>
      <c r="I59" s="148">
        <v>599.9</v>
      </c>
      <c r="J59" s="146">
        <f t="shared" si="0"/>
        <v>0</v>
      </c>
      <c r="K59" s="149">
        <f t="shared" si="2"/>
        <v>0</v>
      </c>
      <c r="L59" s="150" t="s">
        <v>41</v>
      </c>
      <c r="M59" s="151">
        <v>50</v>
      </c>
    </row>
    <row r="60" spans="1:13">
      <c r="A60" s="143" t="s">
        <v>131</v>
      </c>
      <c r="B60" s="144" t="s">
        <v>132</v>
      </c>
      <c r="C60" s="145" t="s">
        <v>114</v>
      </c>
      <c r="D60" s="146" t="s">
        <v>115</v>
      </c>
      <c r="E60" s="147">
        <v>4043197403151</v>
      </c>
      <c r="F60" s="4"/>
      <c r="G60" s="146"/>
      <c r="H60" s="146"/>
      <c r="I60" s="148">
        <v>599.9</v>
      </c>
      <c r="J60" s="146">
        <f t="shared" si="0"/>
        <v>0</v>
      </c>
      <c r="K60" s="149">
        <f t="shared" si="2"/>
        <v>0</v>
      </c>
      <c r="L60" s="150" t="s">
        <v>41</v>
      </c>
      <c r="M60" s="151">
        <v>51</v>
      </c>
    </row>
    <row r="61" spans="1:13">
      <c r="A61" s="143" t="s">
        <v>133</v>
      </c>
      <c r="B61" s="144" t="s">
        <v>132</v>
      </c>
      <c r="C61" s="145" t="s">
        <v>114</v>
      </c>
      <c r="D61" s="146" t="s">
        <v>117</v>
      </c>
      <c r="E61" s="147">
        <v>4043197400433</v>
      </c>
      <c r="F61" s="4"/>
      <c r="G61" s="146"/>
      <c r="H61" s="146"/>
      <c r="I61" s="148">
        <v>599.9</v>
      </c>
      <c r="J61" s="146">
        <f t="shared" si="0"/>
        <v>0</v>
      </c>
      <c r="K61" s="149">
        <f t="shared" si="2"/>
        <v>0</v>
      </c>
      <c r="L61" s="150" t="s">
        <v>41</v>
      </c>
      <c r="M61" s="151">
        <v>52</v>
      </c>
    </row>
    <row r="62" spans="1:13">
      <c r="A62" s="143" t="s">
        <v>134</v>
      </c>
      <c r="B62" s="144" t="s">
        <v>132</v>
      </c>
      <c r="C62" s="145" t="s">
        <v>114</v>
      </c>
      <c r="D62" s="146" t="s">
        <v>119</v>
      </c>
      <c r="E62" s="147">
        <v>4043197403168</v>
      </c>
      <c r="F62" s="4"/>
      <c r="G62" s="146"/>
      <c r="H62" s="146"/>
      <c r="I62" s="148">
        <v>599.9</v>
      </c>
      <c r="J62" s="146">
        <f t="shared" si="0"/>
        <v>0</v>
      </c>
      <c r="K62" s="149">
        <f t="shared" si="2"/>
        <v>0</v>
      </c>
      <c r="L62" s="150" t="s">
        <v>41</v>
      </c>
      <c r="M62" s="151">
        <v>53</v>
      </c>
    </row>
    <row r="63" spans="1:13">
      <c r="A63" s="143" t="s">
        <v>135</v>
      </c>
      <c r="B63" s="144" t="s">
        <v>136</v>
      </c>
      <c r="C63" s="145" t="s">
        <v>137</v>
      </c>
      <c r="D63" s="146" t="s">
        <v>138</v>
      </c>
      <c r="E63" s="147">
        <v>4043197398648</v>
      </c>
      <c r="F63" s="4"/>
      <c r="G63" s="146"/>
      <c r="H63" s="146"/>
      <c r="I63" s="148">
        <v>899.9</v>
      </c>
      <c r="J63" s="146">
        <f t="shared" si="0"/>
        <v>0</v>
      </c>
      <c r="K63" s="149">
        <f t="shared" si="2"/>
        <v>0</v>
      </c>
      <c r="L63" s="150" t="s">
        <v>41</v>
      </c>
      <c r="M63" s="152">
        <v>284</v>
      </c>
    </row>
    <row r="64" spans="1:13">
      <c r="A64" s="143" t="s">
        <v>139</v>
      </c>
      <c r="B64" s="144" t="s">
        <v>140</v>
      </c>
      <c r="C64" s="145" t="s">
        <v>137</v>
      </c>
      <c r="D64" s="146" t="s">
        <v>138</v>
      </c>
      <c r="E64" s="147">
        <v>4043197398655</v>
      </c>
      <c r="F64" s="4"/>
      <c r="G64" s="146"/>
      <c r="H64" s="146"/>
      <c r="I64" s="148">
        <v>899.9</v>
      </c>
      <c r="J64" s="146">
        <f t="shared" si="0"/>
        <v>0</v>
      </c>
      <c r="K64" s="149">
        <f t="shared" si="2"/>
        <v>0</v>
      </c>
      <c r="L64" s="150" t="s">
        <v>41</v>
      </c>
      <c r="M64" s="152">
        <v>285</v>
      </c>
    </row>
    <row r="65" spans="1:13">
      <c r="A65" s="143" t="s">
        <v>141</v>
      </c>
      <c r="B65" s="144" t="s">
        <v>142</v>
      </c>
      <c r="C65" s="145" t="s">
        <v>137</v>
      </c>
      <c r="D65" s="146" t="s">
        <v>138</v>
      </c>
      <c r="E65" s="147">
        <v>4043197398662</v>
      </c>
      <c r="F65" s="4"/>
      <c r="G65" s="146"/>
      <c r="H65" s="146"/>
      <c r="I65" s="148">
        <v>899.9</v>
      </c>
      <c r="J65" s="146">
        <f t="shared" si="0"/>
        <v>0</v>
      </c>
      <c r="K65" s="149">
        <f t="shared" si="2"/>
        <v>0</v>
      </c>
      <c r="L65" s="150" t="s">
        <v>41</v>
      </c>
      <c r="M65" s="152">
        <v>286</v>
      </c>
    </row>
    <row r="66" spans="1:13">
      <c r="A66" s="143" t="s">
        <v>143</v>
      </c>
      <c r="B66" s="144" t="s">
        <v>144</v>
      </c>
      <c r="C66" s="145" t="s">
        <v>145</v>
      </c>
      <c r="D66" s="146" t="s">
        <v>138</v>
      </c>
      <c r="E66" s="147">
        <v>4043197388564</v>
      </c>
      <c r="F66" s="4"/>
      <c r="G66" s="146"/>
      <c r="H66" s="146"/>
      <c r="I66" s="148">
        <v>599.9</v>
      </c>
      <c r="J66" s="146">
        <f t="shared" si="0"/>
        <v>0</v>
      </c>
      <c r="K66" s="149">
        <f t="shared" si="2"/>
        <v>0</v>
      </c>
      <c r="L66" s="150" t="s">
        <v>41</v>
      </c>
      <c r="M66" s="152">
        <v>290</v>
      </c>
    </row>
    <row r="67" spans="1:13">
      <c r="A67" s="143" t="s">
        <v>146</v>
      </c>
      <c r="B67" s="144" t="s">
        <v>147</v>
      </c>
      <c r="C67" s="145" t="s">
        <v>145</v>
      </c>
      <c r="D67" s="146" t="s">
        <v>138</v>
      </c>
      <c r="E67" s="147">
        <v>4043197388571</v>
      </c>
      <c r="F67" s="4"/>
      <c r="G67" s="146"/>
      <c r="H67" s="146"/>
      <c r="I67" s="148">
        <v>599.9</v>
      </c>
      <c r="J67" s="146">
        <f t="shared" si="0"/>
        <v>0</v>
      </c>
      <c r="K67" s="149">
        <f t="shared" si="2"/>
        <v>0</v>
      </c>
      <c r="L67" s="150" t="s">
        <v>41</v>
      </c>
      <c r="M67" s="152">
        <v>291</v>
      </c>
    </row>
    <row r="68" spans="1:13">
      <c r="A68" s="143" t="s">
        <v>148</v>
      </c>
      <c r="B68" s="144" t="s">
        <v>149</v>
      </c>
      <c r="C68" s="145" t="s">
        <v>145</v>
      </c>
      <c r="D68" s="146" t="s">
        <v>138</v>
      </c>
      <c r="E68" s="147">
        <v>4043197388588</v>
      </c>
      <c r="F68" s="4"/>
      <c r="G68" s="146"/>
      <c r="H68" s="146"/>
      <c r="I68" s="148">
        <v>599.9</v>
      </c>
      <c r="J68" s="146">
        <f t="shared" si="0"/>
        <v>0</v>
      </c>
      <c r="K68" s="149">
        <f t="shared" si="2"/>
        <v>0</v>
      </c>
      <c r="L68" s="150" t="s">
        <v>41</v>
      </c>
      <c r="M68" s="152">
        <v>292</v>
      </c>
    </row>
    <row r="69" spans="1:13">
      <c r="A69" s="143" t="s">
        <v>150</v>
      </c>
      <c r="B69" s="144" t="s">
        <v>144</v>
      </c>
      <c r="C69" s="145" t="s">
        <v>145</v>
      </c>
      <c r="D69" s="146" t="s">
        <v>138</v>
      </c>
      <c r="E69" s="147">
        <v>4043197388595</v>
      </c>
      <c r="F69" s="4"/>
      <c r="G69" s="146"/>
      <c r="H69" s="146"/>
      <c r="I69" s="148">
        <v>599.9</v>
      </c>
      <c r="J69" s="146">
        <f t="shared" si="0"/>
        <v>0</v>
      </c>
      <c r="K69" s="149">
        <f t="shared" si="2"/>
        <v>0</v>
      </c>
      <c r="L69" s="150" t="s">
        <v>41</v>
      </c>
      <c r="M69" s="152">
        <v>293</v>
      </c>
    </row>
    <row r="70" spans="1:13">
      <c r="A70" s="143" t="s">
        <v>151</v>
      </c>
      <c r="B70" s="144" t="s">
        <v>152</v>
      </c>
      <c r="C70" s="145" t="s">
        <v>153</v>
      </c>
      <c r="D70" s="146" t="s">
        <v>138</v>
      </c>
      <c r="E70" s="147">
        <v>4043197389493</v>
      </c>
      <c r="F70" s="4"/>
      <c r="G70" s="146"/>
      <c r="H70" s="146"/>
      <c r="I70" s="148">
        <v>459.9</v>
      </c>
      <c r="J70" s="146">
        <f t="shared" si="0"/>
        <v>0</v>
      </c>
      <c r="K70" s="149">
        <f t="shared" si="2"/>
        <v>0</v>
      </c>
      <c r="L70" s="150" t="s">
        <v>41</v>
      </c>
      <c r="M70" s="152">
        <v>294</v>
      </c>
    </row>
    <row r="71" spans="1:13">
      <c r="A71" s="143" t="s">
        <v>154</v>
      </c>
      <c r="B71" s="144" t="s">
        <v>155</v>
      </c>
      <c r="C71" s="145" t="s">
        <v>153</v>
      </c>
      <c r="D71" s="146" t="s">
        <v>138</v>
      </c>
      <c r="E71" s="147">
        <v>4043197389509</v>
      </c>
      <c r="F71" s="4"/>
      <c r="G71" s="146"/>
      <c r="H71" s="146"/>
      <c r="I71" s="148">
        <v>459.9</v>
      </c>
      <c r="J71" s="146">
        <f t="shared" si="0"/>
        <v>0</v>
      </c>
      <c r="K71" s="149">
        <f t="shared" si="2"/>
        <v>0</v>
      </c>
      <c r="L71" s="150" t="s">
        <v>41</v>
      </c>
      <c r="M71" s="152">
        <v>295</v>
      </c>
    </row>
    <row r="72" spans="1:13">
      <c r="A72" s="143" t="s">
        <v>156</v>
      </c>
      <c r="B72" s="144" t="s">
        <v>157</v>
      </c>
      <c r="C72" s="145" t="s">
        <v>153</v>
      </c>
      <c r="D72" s="146" t="s">
        <v>138</v>
      </c>
      <c r="E72" s="147">
        <v>4043197389516</v>
      </c>
      <c r="F72" s="4"/>
      <c r="G72" s="146"/>
      <c r="H72" s="146"/>
      <c r="I72" s="148">
        <v>459.9</v>
      </c>
      <c r="J72" s="146">
        <f t="shared" si="0"/>
        <v>0</v>
      </c>
      <c r="K72" s="149">
        <f t="shared" si="2"/>
        <v>0</v>
      </c>
      <c r="L72" s="150" t="s">
        <v>41</v>
      </c>
      <c r="M72" s="152">
        <v>296</v>
      </c>
    </row>
    <row r="73" spans="1:13">
      <c r="A73" s="143" t="s">
        <v>158</v>
      </c>
      <c r="B73" s="144" t="s">
        <v>142</v>
      </c>
      <c r="C73" s="145" t="s">
        <v>159</v>
      </c>
      <c r="D73" s="146" t="s">
        <v>138</v>
      </c>
      <c r="E73" s="147">
        <v>4043197404684</v>
      </c>
      <c r="F73" s="4"/>
      <c r="G73" s="146"/>
      <c r="H73" s="146"/>
      <c r="I73" s="148">
        <v>599.9</v>
      </c>
      <c r="J73" s="146">
        <f t="shared" si="0"/>
        <v>0</v>
      </c>
      <c r="K73" s="149">
        <f t="shared" si="2"/>
        <v>0</v>
      </c>
      <c r="L73" s="150" t="s">
        <v>41</v>
      </c>
      <c r="M73" s="152"/>
    </row>
    <row r="74" spans="1:13">
      <c r="A74" s="143" t="s">
        <v>160</v>
      </c>
      <c r="B74" s="144" t="s">
        <v>161</v>
      </c>
      <c r="C74" s="145" t="s">
        <v>159</v>
      </c>
      <c r="D74" s="146" t="s">
        <v>138</v>
      </c>
      <c r="E74" s="147">
        <v>4043197404677</v>
      </c>
      <c r="F74" s="4"/>
      <c r="G74" s="146"/>
      <c r="H74" s="146"/>
      <c r="I74" s="148">
        <v>599.9</v>
      </c>
      <c r="J74" s="146">
        <f t="shared" ref="J74:J137" si="3">H74+G74+F74</f>
        <v>0</v>
      </c>
      <c r="K74" s="149">
        <f t="shared" ref="K74:K105" si="4">I74*J74</f>
        <v>0</v>
      </c>
      <c r="L74" s="150" t="s">
        <v>41</v>
      </c>
      <c r="M74" s="152"/>
    </row>
    <row r="75" spans="1:13">
      <c r="A75" s="143" t="s">
        <v>162</v>
      </c>
      <c r="B75" s="144" t="s">
        <v>147</v>
      </c>
      <c r="C75" s="145" t="s">
        <v>159</v>
      </c>
      <c r="D75" s="146" t="s">
        <v>138</v>
      </c>
      <c r="E75" s="147">
        <v>4043197404653</v>
      </c>
      <c r="F75" s="4"/>
      <c r="G75" s="146"/>
      <c r="H75" s="146"/>
      <c r="I75" s="148">
        <v>599.9</v>
      </c>
      <c r="J75" s="146">
        <f t="shared" si="3"/>
        <v>0</v>
      </c>
      <c r="K75" s="149">
        <f t="shared" si="4"/>
        <v>0</v>
      </c>
      <c r="L75" s="150" t="s">
        <v>41</v>
      </c>
      <c r="M75" s="152"/>
    </row>
    <row r="76" spans="1:13">
      <c r="A76" s="143" t="s">
        <v>163</v>
      </c>
      <c r="B76" s="144" t="s">
        <v>164</v>
      </c>
      <c r="C76" s="145" t="s">
        <v>159</v>
      </c>
      <c r="D76" s="146" t="s">
        <v>138</v>
      </c>
      <c r="E76" s="147">
        <v>4043197404660</v>
      </c>
      <c r="F76" s="4"/>
      <c r="G76" s="146"/>
      <c r="H76" s="146"/>
      <c r="I76" s="148">
        <v>599.9</v>
      </c>
      <c r="J76" s="146">
        <f t="shared" si="3"/>
        <v>0</v>
      </c>
      <c r="K76" s="149">
        <f t="shared" si="4"/>
        <v>0</v>
      </c>
      <c r="L76" s="150" t="s">
        <v>41</v>
      </c>
      <c r="M76" s="152"/>
    </row>
    <row r="77" spans="1:13">
      <c r="A77" s="143" t="s">
        <v>165</v>
      </c>
      <c r="B77" s="144" t="s">
        <v>149</v>
      </c>
      <c r="C77" s="145" t="s">
        <v>159</v>
      </c>
      <c r="D77" s="146" t="s">
        <v>138</v>
      </c>
      <c r="E77" s="147">
        <v>4043197404646</v>
      </c>
      <c r="F77" s="4"/>
      <c r="G77" s="146"/>
      <c r="H77" s="146"/>
      <c r="I77" s="148">
        <v>599.9</v>
      </c>
      <c r="J77" s="146">
        <f t="shared" si="3"/>
        <v>0</v>
      </c>
      <c r="K77" s="149">
        <f t="shared" si="4"/>
        <v>0</v>
      </c>
      <c r="L77" s="150" t="s">
        <v>41</v>
      </c>
      <c r="M77" s="152"/>
    </row>
    <row r="78" spans="1:13">
      <c r="A78" s="143" t="s">
        <v>166</v>
      </c>
      <c r="B78" s="144" t="s">
        <v>144</v>
      </c>
      <c r="C78" s="145" t="s">
        <v>159</v>
      </c>
      <c r="D78" s="146" t="s">
        <v>138</v>
      </c>
      <c r="E78" s="147">
        <v>4043197404639</v>
      </c>
      <c r="F78" s="4"/>
      <c r="G78" s="146"/>
      <c r="H78" s="146"/>
      <c r="I78" s="148">
        <v>599.9</v>
      </c>
      <c r="J78" s="146">
        <f t="shared" si="3"/>
        <v>0</v>
      </c>
      <c r="K78" s="149">
        <f t="shared" si="4"/>
        <v>0</v>
      </c>
      <c r="L78" s="150" t="s">
        <v>41</v>
      </c>
      <c r="M78" s="152"/>
    </row>
    <row r="79" spans="1:13">
      <c r="A79" s="143" t="s">
        <v>167</v>
      </c>
      <c r="B79" s="144" t="s">
        <v>84</v>
      </c>
      <c r="C79" s="145" t="s">
        <v>168</v>
      </c>
      <c r="D79" s="146" t="s">
        <v>138</v>
      </c>
      <c r="E79" s="153">
        <v>4043197367859</v>
      </c>
      <c r="F79" s="4"/>
      <c r="G79" s="154"/>
      <c r="H79" s="154"/>
      <c r="I79" s="148">
        <v>99.9</v>
      </c>
      <c r="J79" s="146">
        <f t="shared" si="3"/>
        <v>0</v>
      </c>
      <c r="K79" s="149">
        <f t="shared" si="4"/>
        <v>0</v>
      </c>
      <c r="L79" s="150" t="s">
        <v>41</v>
      </c>
      <c r="M79" s="155"/>
    </row>
    <row r="80" spans="1:13">
      <c r="A80" s="143" t="s">
        <v>169</v>
      </c>
      <c r="B80" s="144" t="s">
        <v>170</v>
      </c>
      <c r="C80" s="145" t="s">
        <v>171</v>
      </c>
      <c r="D80" s="146" t="s">
        <v>138</v>
      </c>
      <c r="E80" s="153">
        <v>4043197376813</v>
      </c>
      <c r="F80" s="4"/>
      <c r="G80" s="154"/>
      <c r="H80" s="154"/>
      <c r="I80" s="148">
        <v>49.9</v>
      </c>
      <c r="J80" s="146">
        <f t="shared" si="3"/>
        <v>0</v>
      </c>
      <c r="K80" s="149">
        <f t="shared" si="4"/>
        <v>0</v>
      </c>
      <c r="L80" s="150" t="s">
        <v>41</v>
      </c>
      <c r="M80" s="155"/>
    </row>
    <row r="81" spans="1:13" ht="14.4" customHeight="1">
      <c r="A81" s="143" t="s">
        <v>172</v>
      </c>
      <c r="B81" s="144" t="s">
        <v>84</v>
      </c>
      <c r="C81" s="145" t="s">
        <v>173</v>
      </c>
      <c r="D81" s="146" t="s">
        <v>138</v>
      </c>
      <c r="E81" s="153">
        <v>4043197391366</v>
      </c>
      <c r="F81" s="3"/>
      <c r="G81" s="154"/>
      <c r="H81" s="154"/>
      <c r="I81" s="148">
        <v>179.9</v>
      </c>
      <c r="J81" s="146">
        <f t="shared" si="3"/>
        <v>0</v>
      </c>
      <c r="K81" s="149">
        <f t="shared" si="4"/>
        <v>0</v>
      </c>
      <c r="L81" s="150" t="s">
        <v>41</v>
      </c>
      <c r="M81" s="155"/>
    </row>
    <row r="82" spans="1:13" ht="14.4" customHeight="1">
      <c r="A82" s="143" t="s">
        <v>174</v>
      </c>
      <c r="B82" s="144" t="s">
        <v>91</v>
      </c>
      <c r="C82" s="145" t="s">
        <v>173</v>
      </c>
      <c r="D82" s="146" t="s">
        <v>138</v>
      </c>
      <c r="E82" s="153">
        <v>4043197391373</v>
      </c>
      <c r="F82" s="3"/>
      <c r="G82" s="154"/>
      <c r="H82" s="154"/>
      <c r="I82" s="148">
        <v>179.9</v>
      </c>
      <c r="J82" s="146">
        <f t="shared" si="3"/>
        <v>0</v>
      </c>
      <c r="K82" s="149">
        <f t="shared" si="4"/>
        <v>0</v>
      </c>
      <c r="L82" s="150" t="s">
        <v>41</v>
      </c>
      <c r="M82" s="155"/>
    </row>
    <row r="83" spans="1:13" ht="14.4" customHeight="1">
      <c r="A83" s="143" t="s">
        <v>175</v>
      </c>
      <c r="B83" s="144" t="s">
        <v>84</v>
      </c>
      <c r="C83" s="145" t="s">
        <v>176</v>
      </c>
      <c r="D83" s="146" t="s">
        <v>138</v>
      </c>
      <c r="E83" s="153">
        <v>4043197373263</v>
      </c>
      <c r="F83" s="3"/>
      <c r="G83" s="154"/>
      <c r="H83" s="154"/>
      <c r="I83" s="148">
        <v>249.9</v>
      </c>
      <c r="J83" s="146">
        <f t="shared" si="3"/>
        <v>0</v>
      </c>
      <c r="K83" s="149">
        <f t="shared" si="4"/>
        <v>0</v>
      </c>
      <c r="L83" s="150" t="s">
        <v>41</v>
      </c>
      <c r="M83" s="155"/>
    </row>
    <row r="84" spans="1:13" ht="14.4" customHeight="1">
      <c r="A84" s="143" t="s">
        <v>177</v>
      </c>
      <c r="B84" s="144" t="s">
        <v>84</v>
      </c>
      <c r="C84" s="145" t="s">
        <v>178</v>
      </c>
      <c r="D84" s="146" t="s">
        <v>138</v>
      </c>
      <c r="E84" s="153">
        <v>4043197403717</v>
      </c>
      <c r="F84" s="3"/>
      <c r="G84" s="154"/>
      <c r="H84" s="154"/>
      <c r="I84" s="148">
        <v>49.9</v>
      </c>
      <c r="J84" s="146">
        <f t="shared" si="3"/>
        <v>0</v>
      </c>
      <c r="K84" s="149">
        <f t="shared" si="4"/>
        <v>0</v>
      </c>
      <c r="L84" s="150" t="s">
        <v>41</v>
      </c>
      <c r="M84" s="155"/>
    </row>
    <row r="85" spans="1:13" ht="14.4" customHeight="1">
      <c r="A85" s="143" t="s">
        <v>179</v>
      </c>
      <c r="B85" s="144" t="s">
        <v>84</v>
      </c>
      <c r="C85" s="145" t="s">
        <v>180</v>
      </c>
      <c r="D85" s="146" t="s">
        <v>181</v>
      </c>
      <c r="E85" s="153">
        <v>4043197403687</v>
      </c>
      <c r="F85" s="3"/>
      <c r="G85" s="154"/>
      <c r="H85" s="154"/>
      <c r="I85" s="148">
        <v>99.9</v>
      </c>
      <c r="J85" s="146">
        <f t="shared" si="3"/>
        <v>0</v>
      </c>
      <c r="K85" s="149">
        <f t="shared" si="4"/>
        <v>0</v>
      </c>
      <c r="L85" s="150" t="s">
        <v>41</v>
      </c>
      <c r="M85" s="155"/>
    </row>
    <row r="86" spans="1:13" ht="14.4" customHeight="1">
      <c r="A86" s="143" t="s">
        <v>182</v>
      </c>
      <c r="B86" s="144" t="s">
        <v>84</v>
      </c>
      <c r="C86" s="145" t="s">
        <v>180</v>
      </c>
      <c r="D86" s="146" t="s">
        <v>183</v>
      </c>
      <c r="E86" s="153">
        <v>4043197403694</v>
      </c>
      <c r="F86" s="3"/>
      <c r="G86" s="154"/>
      <c r="H86" s="154"/>
      <c r="I86" s="148">
        <v>99.9</v>
      </c>
      <c r="J86" s="146">
        <f t="shared" si="3"/>
        <v>0</v>
      </c>
      <c r="K86" s="149">
        <f t="shared" si="4"/>
        <v>0</v>
      </c>
      <c r="L86" s="150" t="s">
        <v>41</v>
      </c>
      <c r="M86" s="155"/>
    </row>
    <row r="87" spans="1:13" ht="14.4" customHeight="1">
      <c r="A87" s="143" t="s">
        <v>184</v>
      </c>
      <c r="B87" s="144" t="s">
        <v>84</v>
      </c>
      <c r="C87" s="145" t="s">
        <v>180</v>
      </c>
      <c r="D87" s="146" t="s">
        <v>185</v>
      </c>
      <c r="E87" s="153">
        <v>4043197403700</v>
      </c>
      <c r="F87" s="3"/>
      <c r="G87" s="154"/>
      <c r="H87" s="154"/>
      <c r="I87" s="148">
        <v>99.9</v>
      </c>
      <c r="J87" s="146">
        <f t="shared" si="3"/>
        <v>0</v>
      </c>
      <c r="K87" s="149">
        <f t="shared" si="4"/>
        <v>0</v>
      </c>
      <c r="L87" s="150" t="s">
        <v>41</v>
      </c>
      <c r="M87" s="155"/>
    </row>
    <row r="88" spans="1:13" ht="14.4" customHeight="1">
      <c r="A88" s="143" t="s">
        <v>186</v>
      </c>
      <c r="B88" s="144" t="s">
        <v>84</v>
      </c>
      <c r="C88" s="145" t="s">
        <v>187</v>
      </c>
      <c r="D88" s="146" t="s">
        <v>138</v>
      </c>
      <c r="E88" s="153">
        <v>4043197401331</v>
      </c>
      <c r="F88" s="3"/>
      <c r="G88" s="154"/>
      <c r="H88" s="154"/>
      <c r="I88" s="148">
        <v>199.9</v>
      </c>
      <c r="J88" s="146">
        <f t="shared" si="3"/>
        <v>0</v>
      </c>
      <c r="K88" s="149">
        <f t="shared" si="4"/>
        <v>0</v>
      </c>
      <c r="L88" s="150" t="s">
        <v>41</v>
      </c>
      <c r="M88" s="155"/>
    </row>
    <row r="89" spans="1:13" ht="14.4" customHeight="1">
      <c r="A89" s="143" t="s">
        <v>188</v>
      </c>
      <c r="B89" s="144" t="s">
        <v>84</v>
      </c>
      <c r="C89" s="145" t="s">
        <v>189</v>
      </c>
      <c r="D89" s="146" t="s">
        <v>181</v>
      </c>
      <c r="E89" s="153">
        <v>4043197403229</v>
      </c>
      <c r="F89" s="3"/>
      <c r="G89" s="154"/>
      <c r="H89" s="154"/>
      <c r="I89" s="148">
        <v>89.9</v>
      </c>
      <c r="J89" s="146">
        <f t="shared" si="3"/>
        <v>0</v>
      </c>
      <c r="K89" s="149">
        <f t="shared" si="4"/>
        <v>0</v>
      </c>
      <c r="L89" s="150" t="s">
        <v>41</v>
      </c>
      <c r="M89" s="155"/>
    </row>
    <row r="90" spans="1:13" ht="14.4" customHeight="1">
      <c r="A90" s="143" t="s">
        <v>190</v>
      </c>
      <c r="B90" s="144" t="s">
        <v>84</v>
      </c>
      <c r="C90" s="145" t="s">
        <v>189</v>
      </c>
      <c r="D90" s="146" t="s">
        <v>183</v>
      </c>
      <c r="E90" s="153">
        <v>4043197403212</v>
      </c>
      <c r="F90" s="3"/>
      <c r="G90" s="154"/>
      <c r="H90" s="154"/>
      <c r="I90" s="148">
        <v>89.9</v>
      </c>
      <c r="J90" s="146">
        <f t="shared" si="3"/>
        <v>0</v>
      </c>
      <c r="K90" s="149">
        <f t="shared" si="4"/>
        <v>0</v>
      </c>
      <c r="L90" s="150" t="s">
        <v>41</v>
      </c>
      <c r="M90" s="155"/>
    </row>
    <row r="91" spans="1:13" ht="14.4" customHeight="1">
      <c r="A91" s="143" t="s">
        <v>191</v>
      </c>
      <c r="B91" s="144" t="s">
        <v>84</v>
      </c>
      <c r="C91" s="145" t="s">
        <v>192</v>
      </c>
      <c r="D91" s="146" t="s">
        <v>138</v>
      </c>
      <c r="E91" s="153">
        <v>4043197404714</v>
      </c>
      <c r="F91" s="3"/>
      <c r="G91" s="154"/>
      <c r="H91" s="154"/>
      <c r="I91" s="148">
        <v>49.9</v>
      </c>
      <c r="J91" s="146">
        <f t="shared" si="3"/>
        <v>0</v>
      </c>
      <c r="K91" s="149">
        <f t="shared" si="4"/>
        <v>0</v>
      </c>
      <c r="L91" s="150" t="s">
        <v>41</v>
      </c>
      <c r="M91" s="155"/>
    </row>
    <row r="92" spans="1:13" ht="15" customHeight="1">
      <c r="A92" s="143" t="s">
        <v>193</v>
      </c>
      <c r="B92" s="144" t="s">
        <v>84</v>
      </c>
      <c r="C92" s="145" t="s">
        <v>192</v>
      </c>
      <c r="D92" s="146" t="s">
        <v>138</v>
      </c>
      <c r="E92" s="153">
        <v>4043197403236</v>
      </c>
      <c r="F92" s="3"/>
      <c r="G92" s="154"/>
      <c r="H92" s="154"/>
      <c r="I92" s="148">
        <v>49.9</v>
      </c>
      <c r="J92" s="146">
        <f t="shared" si="3"/>
        <v>0</v>
      </c>
      <c r="K92" s="149">
        <f t="shared" si="4"/>
        <v>0</v>
      </c>
      <c r="L92" s="150" t="s">
        <v>41</v>
      </c>
      <c r="M92" s="155"/>
    </row>
    <row r="93" spans="1:13">
      <c r="A93" s="156" t="s">
        <v>194</v>
      </c>
      <c r="B93" s="154" t="s">
        <v>195</v>
      </c>
      <c r="C93" s="157" t="s">
        <v>196</v>
      </c>
      <c r="D93" s="146" t="s">
        <v>138</v>
      </c>
      <c r="E93" s="153">
        <v>4043197404394</v>
      </c>
      <c r="F93" s="3"/>
      <c r="G93" s="154"/>
      <c r="H93" s="154"/>
      <c r="I93" s="158">
        <v>279.89999999999998</v>
      </c>
      <c r="J93" s="146">
        <f t="shared" si="3"/>
        <v>0</v>
      </c>
      <c r="K93" s="149">
        <f t="shared" si="4"/>
        <v>0</v>
      </c>
      <c r="L93" s="150" t="s">
        <v>41</v>
      </c>
      <c r="M93" s="155"/>
    </row>
    <row r="94" spans="1:13">
      <c r="A94" s="156" t="s">
        <v>197</v>
      </c>
      <c r="B94" s="154" t="s">
        <v>198</v>
      </c>
      <c r="C94" s="157" t="s">
        <v>196</v>
      </c>
      <c r="D94" s="146" t="s">
        <v>138</v>
      </c>
      <c r="E94" s="153">
        <v>4043197404400</v>
      </c>
      <c r="F94" s="3"/>
      <c r="G94" s="154"/>
      <c r="H94" s="154"/>
      <c r="I94" s="158">
        <v>279.89999999999998</v>
      </c>
      <c r="J94" s="146">
        <f t="shared" si="3"/>
        <v>0</v>
      </c>
      <c r="K94" s="149">
        <f t="shared" si="4"/>
        <v>0</v>
      </c>
      <c r="L94" s="150" t="s">
        <v>41</v>
      </c>
      <c r="M94" s="155"/>
    </row>
    <row r="95" spans="1:13">
      <c r="A95" s="156" t="s">
        <v>199</v>
      </c>
      <c r="B95" s="154" t="s">
        <v>200</v>
      </c>
      <c r="C95" s="157" t="s">
        <v>196</v>
      </c>
      <c r="D95" s="146" t="s">
        <v>138</v>
      </c>
      <c r="E95" s="153">
        <v>4043197404417</v>
      </c>
      <c r="F95" s="3"/>
      <c r="G95" s="154"/>
      <c r="H95" s="154"/>
      <c r="I95" s="158">
        <v>279.89999999999998</v>
      </c>
      <c r="J95" s="146">
        <f t="shared" si="3"/>
        <v>0</v>
      </c>
      <c r="K95" s="149">
        <f t="shared" si="4"/>
        <v>0</v>
      </c>
      <c r="L95" s="150" t="s">
        <v>41</v>
      </c>
      <c r="M95" s="155"/>
    </row>
    <row r="96" spans="1:13">
      <c r="A96" s="156" t="s">
        <v>201</v>
      </c>
      <c r="B96" s="154" t="s">
        <v>202</v>
      </c>
      <c r="C96" s="157" t="s">
        <v>196</v>
      </c>
      <c r="D96" s="146" t="s">
        <v>138</v>
      </c>
      <c r="E96" s="153">
        <v>4043197404424</v>
      </c>
      <c r="F96" s="3"/>
      <c r="G96" s="154"/>
      <c r="H96" s="154"/>
      <c r="I96" s="158">
        <v>279.89999999999998</v>
      </c>
      <c r="J96" s="146">
        <f t="shared" si="3"/>
        <v>0</v>
      </c>
      <c r="K96" s="149">
        <f t="shared" si="4"/>
        <v>0</v>
      </c>
      <c r="L96" s="150" t="s">
        <v>41</v>
      </c>
      <c r="M96" s="155"/>
    </row>
    <row r="97" spans="1:13">
      <c r="A97" s="156" t="s">
        <v>203</v>
      </c>
      <c r="B97" s="154" t="s">
        <v>204</v>
      </c>
      <c r="C97" s="157" t="s">
        <v>196</v>
      </c>
      <c r="D97" s="146" t="s">
        <v>138</v>
      </c>
      <c r="E97" s="153">
        <v>4043197404431</v>
      </c>
      <c r="F97" s="3"/>
      <c r="G97" s="154"/>
      <c r="H97" s="154"/>
      <c r="I97" s="158">
        <v>279.89999999999998</v>
      </c>
      <c r="J97" s="146">
        <f t="shared" si="3"/>
        <v>0</v>
      </c>
      <c r="K97" s="149">
        <f t="shared" si="4"/>
        <v>0</v>
      </c>
      <c r="L97" s="150" t="s">
        <v>41</v>
      </c>
      <c r="M97" s="155"/>
    </row>
    <row r="98" spans="1:13">
      <c r="A98" s="156" t="s">
        <v>205</v>
      </c>
      <c r="B98" s="154" t="s">
        <v>206</v>
      </c>
      <c r="C98" s="157" t="s">
        <v>196</v>
      </c>
      <c r="D98" s="146" t="s">
        <v>138</v>
      </c>
      <c r="E98" s="153">
        <v>4043197404448</v>
      </c>
      <c r="F98" s="3"/>
      <c r="G98" s="154"/>
      <c r="H98" s="154"/>
      <c r="I98" s="158">
        <v>279.89999999999998</v>
      </c>
      <c r="J98" s="146">
        <f t="shared" si="3"/>
        <v>0</v>
      </c>
      <c r="K98" s="149">
        <f t="shared" si="4"/>
        <v>0</v>
      </c>
      <c r="L98" s="150" t="s">
        <v>41</v>
      </c>
      <c r="M98" s="155"/>
    </row>
    <row r="99" spans="1:13">
      <c r="A99" s="156" t="s">
        <v>207</v>
      </c>
      <c r="B99" s="154" t="s">
        <v>208</v>
      </c>
      <c r="C99" s="157" t="s">
        <v>196</v>
      </c>
      <c r="D99" s="146" t="s">
        <v>138</v>
      </c>
      <c r="E99" s="153">
        <v>4043197404455</v>
      </c>
      <c r="F99" s="3"/>
      <c r="G99" s="154"/>
      <c r="H99" s="154"/>
      <c r="I99" s="158">
        <v>279.89999999999998</v>
      </c>
      <c r="J99" s="146">
        <f t="shared" si="3"/>
        <v>0</v>
      </c>
      <c r="K99" s="149">
        <f t="shared" si="4"/>
        <v>0</v>
      </c>
      <c r="L99" s="150" t="s">
        <v>41</v>
      </c>
      <c r="M99" s="155"/>
    </row>
    <row r="100" spans="1:13">
      <c r="A100" s="156" t="s">
        <v>209</v>
      </c>
      <c r="B100" s="154" t="s">
        <v>210</v>
      </c>
      <c r="C100" s="157" t="s">
        <v>196</v>
      </c>
      <c r="D100" s="146" t="s">
        <v>138</v>
      </c>
      <c r="E100" s="153">
        <v>4043197404462</v>
      </c>
      <c r="F100" s="3"/>
      <c r="G100" s="154"/>
      <c r="H100" s="154"/>
      <c r="I100" s="158">
        <v>279.89999999999998</v>
      </c>
      <c r="J100" s="146">
        <f t="shared" si="3"/>
        <v>0</v>
      </c>
      <c r="K100" s="149">
        <f t="shared" si="4"/>
        <v>0</v>
      </c>
      <c r="L100" s="150" t="s">
        <v>41</v>
      </c>
      <c r="M100" s="155"/>
    </row>
    <row r="101" spans="1:13">
      <c r="A101" s="156" t="s">
        <v>211</v>
      </c>
      <c r="B101" s="154" t="s">
        <v>212</v>
      </c>
      <c r="C101" s="157" t="s">
        <v>213</v>
      </c>
      <c r="D101" s="146" t="s">
        <v>138</v>
      </c>
      <c r="E101" s="153">
        <v>4043197392219</v>
      </c>
      <c r="F101" s="3"/>
      <c r="G101" s="154"/>
      <c r="H101" s="154"/>
      <c r="I101" s="158">
        <v>469.9</v>
      </c>
      <c r="J101" s="146">
        <f t="shared" si="3"/>
        <v>0</v>
      </c>
      <c r="K101" s="149">
        <f t="shared" si="4"/>
        <v>0</v>
      </c>
      <c r="L101" s="150" t="s">
        <v>41</v>
      </c>
      <c r="M101" s="155"/>
    </row>
    <row r="102" spans="1:13">
      <c r="A102" s="156" t="s">
        <v>214</v>
      </c>
      <c r="B102" s="154" t="s">
        <v>215</v>
      </c>
      <c r="C102" s="157" t="s">
        <v>216</v>
      </c>
      <c r="D102" s="146" t="s">
        <v>138</v>
      </c>
      <c r="E102" s="153">
        <v>4043197392318</v>
      </c>
      <c r="F102" s="3"/>
      <c r="G102" s="154"/>
      <c r="H102" s="154"/>
      <c r="I102" s="158">
        <v>279.89999999999998</v>
      </c>
      <c r="J102" s="146">
        <f t="shared" si="3"/>
        <v>0</v>
      </c>
      <c r="K102" s="149">
        <f t="shared" si="4"/>
        <v>0</v>
      </c>
      <c r="L102" s="150" t="s">
        <v>41</v>
      </c>
      <c r="M102" s="155"/>
    </row>
    <row r="103" spans="1:13">
      <c r="A103" s="156" t="s">
        <v>217</v>
      </c>
      <c r="B103" s="154" t="s">
        <v>198</v>
      </c>
      <c r="C103" s="157" t="s">
        <v>218</v>
      </c>
      <c r="D103" s="146" t="s">
        <v>138</v>
      </c>
      <c r="E103" s="153">
        <v>4043197395203</v>
      </c>
      <c r="F103" s="3"/>
      <c r="G103" s="154"/>
      <c r="H103" s="154"/>
      <c r="I103" s="158">
        <v>279.89999999999998</v>
      </c>
      <c r="J103" s="146">
        <f t="shared" si="3"/>
        <v>0</v>
      </c>
      <c r="K103" s="149">
        <f t="shared" si="4"/>
        <v>0</v>
      </c>
      <c r="L103" s="150" t="s">
        <v>41</v>
      </c>
      <c r="M103" s="155"/>
    </row>
    <row r="104" spans="1:13">
      <c r="A104" s="156" t="s">
        <v>219</v>
      </c>
      <c r="B104" s="154" t="s">
        <v>200</v>
      </c>
      <c r="C104" s="157" t="s">
        <v>218</v>
      </c>
      <c r="D104" s="146" t="s">
        <v>138</v>
      </c>
      <c r="E104" s="153">
        <v>4043197395234</v>
      </c>
      <c r="F104" s="3"/>
      <c r="G104" s="154"/>
      <c r="H104" s="154"/>
      <c r="I104" s="158">
        <v>279.89999999999998</v>
      </c>
      <c r="J104" s="146">
        <f t="shared" si="3"/>
        <v>0</v>
      </c>
      <c r="K104" s="149">
        <f t="shared" si="4"/>
        <v>0</v>
      </c>
      <c r="L104" s="150" t="s">
        <v>41</v>
      </c>
      <c r="M104" s="155"/>
    </row>
    <row r="105" spans="1:13">
      <c r="A105" s="156" t="s">
        <v>220</v>
      </c>
      <c r="B105" s="154" t="s">
        <v>210</v>
      </c>
      <c r="C105" s="157" t="s">
        <v>218</v>
      </c>
      <c r="D105" s="146" t="s">
        <v>138</v>
      </c>
      <c r="E105" s="153">
        <v>4043197395210</v>
      </c>
      <c r="F105" s="3"/>
      <c r="G105" s="154"/>
      <c r="H105" s="154"/>
      <c r="I105" s="158">
        <v>279.89999999999998</v>
      </c>
      <c r="J105" s="146">
        <f t="shared" si="3"/>
        <v>0</v>
      </c>
      <c r="K105" s="149">
        <f t="shared" si="4"/>
        <v>0</v>
      </c>
      <c r="L105" s="150" t="s">
        <v>41</v>
      </c>
      <c r="M105" s="155"/>
    </row>
    <row r="106" spans="1:13">
      <c r="A106" s="156" t="s">
        <v>221</v>
      </c>
      <c r="B106" s="154" t="s">
        <v>208</v>
      </c>
      <c r="C106" s="157" t="s">
        <v>218</v>
      </c>
      <c r="D106" s="146" t="s">
        <v>138</v>
      </c>
      <c r="E106" s="153">
        <v>4043197395258</v>
      </c>
      <c r="F106" s="3"/>
      <c r="G106" s="154"/>
      <c r="H106" s="154"/>
      <c r="I106" s="158">
        <v>279.89999999999998</v>
      </c>
      <c r="J106" s="146">
        <f t="shared" si="3"/>
        <v>0</v>
      </c>
      <c r="K106" s="149">
        <f t="shared" ref="K106:K137" si="5">I106*J106</f>
        <v>0</v>
      </c>
      <c r="L106" s="150" t="s">
        <v>41</v>
      </c>
      <c r="M106" s="155"/>
    </row>
    <row r="107" spans="1:13">
      <c r="A107" s="156" t="s">
        <v>222</v>
      </c>
      <c r="B107" s="154" t="s">
        <v>195</v>
      </c>
      <c r="C107" s="157" t="s">
        <v>218</v>
      </c>
      <c r="D107" s="146" t="s">
        <v>138</v>
      </c>
      <c r="E107" s="153">
        <v>4043197395227</v>
      </c>
      <c r="F107" s="3"/>
      <c r="G107" s="154"/>
      <c r="H107" s="154"/>
      <c r="I107" s="158">
        <v>279.89999999999998</v>
      </c>
      <c r="J107" s="146">
        <f t="shared" si="3"/>
        <v>0</v>
      </c>
      <c r="K107" s="149">
        <f t="shared" si="5"/>
        <v>0</v>
      </c>
      <c r="L107" s="150" t="s">
        <v>41</v>
      </c>
      <c r="M107" s="155"/>
    </row>
    <row r="108" spans="1:13">
      <c r="A108" s="156" t="s">
        <v>223</v>
      </c>
      <c r="B108" s="154" t="s">
        <v>202</v>
      </c>
      <c r="C108" s="157" t="s">
        <v>224</v>
      </c>
      <c r="D108" s="146" t="s">
        <v>138</v>
      </c>
      <c r="E108" s="153">
        <v>4043197392189</v>
      </c>
      <c r="F108" s="3"/>
      <c r="G108" s="154"/>
      <c r="H108" s="154"/>
      <c r="I108" s="158">
        <v>279.89999999999998</v>
      </c>
      <c r="J108" s="146">
        <f t="shared" si="3"/>
        <v>0</v>
      </c>
      <c r="K108" s="149">
        <f t="shared" si="5"/>
        <v>0</v>
      </c>
      <c r="L108" s="150" t="s">
        <v>41</v>
      </c>
      <c r="M108" s="155"/>
    </row>
    <row r="109" spans="1:13">
      <c r="A109" s="156" t="s">
        <v>225</v>
      </c>
      <c r="B109" s="154" t="s">
        <v>206</v>
      </c>
      <c r="C109" s="157" t="s">
        <v>224</v>
      </c>
      <c r="D109" s="146" t="s">
        <v>138</v>
      </c>
      <c r="E109" s="153">
        <v>4043197392196</v>
      </c>
      <c r="F109" s="3"/>
      <c r="G109" s="154"/>
      <c r="H109" s="154"/>
      <c r="I109" s="158">
        <v>279.89999999999998</v>
      </c>
      <c r="J109" s="146">
        <f t="shared" si="3"/>
        <v>0</v>
      </c>
      <c r="K109" s="149">
        <f t="shared" si="5"/>
        <v>0</v>
      </c>
      <c r="L109" s="150" t="s">
        <v>41</v>
      </c>
      <c r="M109" s="155"/>
    </row>
    <row r="110" spans="1:13">
      <c r="A110" s="156" t="s">
        <v>226</v>
      </c>
      <c r="B110" s="154" t="s">
        <v>204</v>
      </c>
      <c r="C110" s="157" t="s">
        <v>218</v>
      </c>
      <c r="D110" s="146" t="s">
        <v>138</v>
      </c>
      <c r="E110" s="153">
        <v>4043197395241</v>
      </c>
      <c r="F110" s="3"/>
      <c r="G110" s="154"/>
      <c r="H110" s="154"/>
      <c r="I110" s="158">
        <v>279.89999999999998</v>
      </c>
      <c r="J110" s="146">
        <f t="shared" si="3"/>
        <v>0</v>
      </c>
      <c r="K110" s="149">
        <f t="shared" si="5"/>
        <v>0</v>
      </c>
      <c r="L110" s="150" t="s">
        <v>41</v>
      </c>
      <c r="M110" s="155"/>
    </row>
    <row r="111" spans="1:13">
      <c r="A111" s="156" t="s">
        <v>227</v>
      </c>
      <c r="B111" s="154" t="s">
        <v>228</v>
      </c>
      <c r="C111" s="157" t="s">
        <v>229</v>
      </c>
      <c r="D111" s="146" t="s">
        <v>138</v>
      </c>
      <c r="E111" s="153">
        <v>4043197395265</v>
      </c>
      <c r="F111" s="3"/>
      <c r="G111" s="154"/>
      <c r="H111" s="154"/>
      <c r="I111" s="158">
        <v>159.9</v>
      </c>
      <c r="J111" s="146">
        <f t="shared" si="3"/>
        <v>0</v>
      </c>
      <c r="K111" s="149">
        <f t="shared" si="5"/>
        <v>0</v>
      </c>
      <c r="L111" s="150" t="s">
        <v>41</v>
      </c>
      <c r="M111" s="155"/>
    </row>
    <row r="112" spans="1:13">
      <c r="A112" s="156" t="s">
        <v>230</v>
      </c>
      <c r="B112" s="154" t="s">
        <v>231</v>
      </c>
      <c r="C112" s="157" t="s">
        <v>229</v>
      </c>
      <c r="D112" s="146" t="s">
        <v>138</v>
      </c>
      <c r="E112" s="153">
        <v>4043197395296</v>
      </c>
      <c r="F112" s="3"/>
      <c r="G112" s="154"/>
      <c r="H112" s="154"/>
      <c r="I112" s="158">
        <v>159.9</v>
      </c>
      <c r="J112" s="146">
        <f t="shared" si="3"/>
        <v>0</v>
      </c>
      <c r="K112" s="149">
        <f t="shared" si="5"/>
        <v>0</v>
      </c>
      <c r="L112" s="150" t="s">
        <v>41</v>
      </c>
      <c r="M112" s="155"/>
    </row>
    <row r="113" spans="1:13">
      <c r="A113" s="156" t="s">
        <v>232</v>
      </c>
      <c r="B113" s="154" t="s">
        <v>233</v>
      </c>
      <c r="C113" s="157" t="s">
        <v>229</v>
      </c>
      <c r="D113" s="146" t="s">
        <v>138</v>
      </c>
      <c r="E113" s="153">
        <v>4043197395302</v>
      </c>
      <c r="F113" s="3"/>
      <c r="G113" s="154"/>
      <c r="H113" s="154"/>
      <c r="I113" s="158">
        <v>159.9</v>
      </c>
      <c r="J113" s="146">
        <f t="shared" si="3"/>
        <v>0</v>
      </c>
      <c r="K113" s="149">
        <f t="shared" si="5"/>
        <v>0</v>
      </c>
      <c r="L113" s="150" t="s">
        <v>41</v>
      </c>
      <c r="M113" s="155"/>
    </row>
    <row r="114" spans="1:13">
      <c r="A114" s="156" t="s">
        <v>234</v>
      </c>
      <c r="B114" s="154" t="s">
        <v>235</v>
      </c>
      <c r="C114" s="157" t="s">
        <v>229</v>
      </c>
      <c r="D114" s="146" t="s">
        <v>138</v>
      </c>
      <c r="E114" s="153">
        <v>4043197395272</v>
      </c>
      <c r="F114" s="3"/>
      <c r="G114" s="154"/>
      <c r="H114" s="154"/>
      <c r="I114" s="158">
        <v>159.9</v>
      </c>
      <c r="J114" s="146">
        <f t="shared" si="3"/>
        <v>0</v>
      </c>
      <c r="K114" s="149">
        <f t="shared" si="5"/>
        <v>0</v>
      </c>
      <c r="L114" s="150" t="s">
        <v>41</v>
      </c>
      <c r="M114" s="155"/>
    </row>
    <row r="115" spans="1:13">
      <c r="A115" s="156" t="s">
        <v>236</v>
      </c>
      <c r="B115" s="154" t="s">
        <v>237</v>
      </c>
      <c r="C115" s="157" t="s">
        <v>229</v>
      </c>
      <c r="D115" s="146" t="s">
        <v>138</v>
      </c>
      <c r="E115" s="153">
        <v>4043197395289</v>
      </c>
      <c r="F115" s="3"/>
      <c r="G115" s="154"/>
      <c r="H115" s="154"/>
      <c r="I115" s="158">
        <v>159.9</v>
      </c>
      <c r="J115" s="146">
        <f t="shared" si="3"/>
        <v>0</v>
      </c>
      <c r="K115" s="149">
        <f t="shared" si="5"/>
        <v>0</v>
      </c>
      <c r="L115" s="150" t="s">
        <v>41</v>
      </c>
      <c r="M115" s="155"/>
    </row>
    <row r="116" spans="1:13">
      <c r="A116" s="156" t="s">
        <v>238</v>
      </c>
      <c r="B116" s="154" t="s">
        <v>239</v>
      </c>
      <c r="C116" s="157" t="s">
        <v>240</v>
      </c>
      <c r="D116" s="146" t="s">
        <v>138</v>
      </c>
      <c r="E116" s="153">
        <v>4043197331713</v>
      </c>
      <c r="F116" s="3"/>
      <c r="G116" s="154"/>
      <c r="H116" s="154"/>
      <c r="I116" s="158">
        <v>199.9</v>
      </c>
      <c r="J116" s="146">
        <f t="shared" si="3"/>
        <v>0</v>
      </c>
      <c r="K116" s="149">
        <f t="shared" si="5"/>
        <v>0</v>
      </c>
      <c r="L116" s="150" t="s">
        <v>41</v>
      </c>
      <c r="M116" s="155"/>
    </row>
    <row r="117" spans="1:13">
      <c r="A117" s="156" t="s">
        <v>241</v>
      </c>
      <c r="B117" s="154" t="s">
        <v>242</v>
      </c>
      <c r="C117" s="157" t="s">
        <v>243</v>
      </c>
      <c r="D117" s="146" t="s">
        <v>138</v>
      </c>
      <c r="E117" s="153">
        <v>4043197309545</v>
      </c>
      <c r="F117" s="3"/>
      <c r="G117" s="154"/>
      <c r="H117" s="154"/>
      <c r="I117" s="158">
        <v>249.9</v>
      </c>
      <c r="J117" s="146">
        <f t="shared" si="3"/>
        <v>0</v>
      </c>
      <c r="K117" s="149">
        <f t="shared" si="5"/>
        <v>0</v>
      </c>
      <c r="L117" s="150" t="s">
        <v>41</v>
      </c>
      <c r="M117" s="155"/>
    </row>
    <row r="118" spans="1:13">
      <c r="A118" s="156" t="s">
        <v>244</v>
      </c>
      <c r="B118" s="154" t="s">
        <v>245</v>
      </c>
      <c r="C118" s="157" t="s">
        <v>243</v>
      </c>
      <c r="D118" s="146" t="s">
        <v>138</v>
      </c>
      <c r="E118" s="153">
        <v>4043197309569</v>
      </c>
      <c r="F118" s="3"/>
      <c r="G118" s="154"/>
      <c r="H118" s="154"/>
      <c r="I118" s="158">
        <v>249.9</v>
      </c>
      <c r="J118" s="146">
        <f t="shared" si="3"/>
        <v>0</v>
      </c>
      <c r="K118" s="149">
        <f t="shared" si="5"/>
        <v>0</v>
      </c>
      <c r="L118" s="150" t="s">
        <v>41</v>
      </c>
      <c r="M118" s="155"/>
    </row>
    <row r="119" spans="1:13">
      <c r="A119" s="156" t="s">
        <v>246</v>
      </c>
      <c r="B119" s="154" t="s">
        <v>247</v>
      </c>
      <c r="C119" s="157" t="s">
        <v>240</v>
      </c>
      <c r="D119" s="146" t="s">
        <v>138</v>
      </c>
      <c r="E119" s="153">
        <v>4043197331720</v>
      </c>
      <c r="F119" s="3"/>
      <c r="G119" s="154"/>
      <c r="H119" s="154"/>
      <c r="I119" s="158">
        <v>199.9</v>
      </c>
      <c r="J119" s="146">
        <f t="shared" si="3"/>
        <v>0</v>
      </c>
      <c r="K119" s="149">
        <f t="shared" si="5"/>
        <v>0</v>
      </c>
      <c r="L119" s="150" t="s">
        <v>41</v>
      </c>
      <c r="M119" s="155"/>
    </row>
    <row r="120" spans="1:13">
      <c r="A120" s="156" t="s">
        <v>248</v>
      </c>
      <c r="B120" s="154" t="s">
        <v>249</v>
      </c>
      <c r="C120" s="157" t="s">
        <v>240</v>
      </c>
      <c r="D120" s="146" t="s">
        <v>138</v>
      </c>
      <c r="E120" s="153">
        <v>4043197331737</v>
      </c>
      <c r="F120" s="3"/>
      <c r="G120" s="154"/>
      <c r="H120" s="154"/>
      <c r="I120" s="158">
        <v>199.9</v>
      </c>
      <c r="J120" s="146">
        <f t="shared" si="3"/>
        <v>0</v>
      </c>
      <c r="K120" s="149">
        <f t="shared" si="5"/>
        <v>0</v>
      </c>
      <c r="L120" s="150" t="s">
        <v>41</v>
      </c>
      <c r="M120" s="155"/>
    </row>
    <row r="121" spans="1:13">
      <c r="A121" s="156" t="s">
        <v>250</v>
      </c>
      <c r="B121" s="154" t="s">
        <v>251</v>
      </c>
      <c r="C121" s="157" t="s">
        <v>240</v>
      </c>
      <c r="D121" s="146" t="s">
        <v>138</v>
      </c>
      <c r="E121" s="153">
        <v>4043197309507</v>
      </c>
      <c r="F121" s="3"/>
      <c r="G121" s="154"/>
      <c r="H121" s="154"/>
      <c r="I121" s="158">
        <v>159.9</v>
      </c>
      <c r="J121" s="146">
        <f t="shared" si="3"/>
        <v>0</v>
      </c>
      <c r="K121" s="149">
        <f t="shared" si="5"/>
        <v>0</v>
      </c>
      <c r="L121" s="150" t="s">
        <v>41</v>
      </c>
      <c r="M121" s="155"/>
    </row>
    <row r="122" spans="1:13">
      <c r="A122" s="156" t="s">
        <v>252</v>
      </c>
      <c r="B122" s="154" t="s">
        <v>253</v>
      </c>
      <c r="C122" s="157" t="s">
        <v>240</v>
      </c>
      <c r="D122" s="146" t="s">
        <v>138</v>
      </c>
      <c r="E122" s="153">
        <v>4043197309521</v>
      </c>
      <c r="F122" s="3"/>
      <c r="G122" s="154"/>
      <c r="H122" s="154"/>
      <c r="I122" s="158">
        <v>159.9</v>
      </c>
      <c r="J122" s="146">
        <f t="shared" si="3"/>
        <v>0</v>
      </c>
      <c r="K122" s="149">
        <f t="shared" si="5"/>
        <v>0</v>
      </c>
      <c r="L122" s="150" t="s">
        <v>41</v>
      </c>
      <c r="M122" s="155"/>
    </row>
    <row r="123" spans="1:13">
      <c r="A123" s="156" t="s">
        <v>254</v>
      </c>
      <c r="B123" s="154" t="s">
        <v>255</v>
      </c>
      <c r="C123" s="157" t="s">
        <v>240</v>
      </c>
      <c r="D123" s="146" t="s">
        <v>138</v>
      </c>
      <c r="E123" s="153">
        <v>4043197309538</v>
      </c>
      <c r="F123" s="3"/>
      <c r="G123" s="154"/>
      <c r="H123" s="154"/>
      <c r="I123" s="158">
        <v>159.9</v>
      </c>
      <c r="J123" s="146">
        <f t="shared" si="3"/>
        <v>0</v>
      </c>
      <c r="K123" s="149">
        <f t="shared" si="5"/>
        <v>0</v>
      </c>
      <c r="L123" s="150" t="s">
        <v>41</v>
      </c>
      <c r="M123" s="155"/>
    </row>
    <row r="124" spans="1:13">
      <c r="A124" s="156" t="s">
        <v>256</v>
      </c>
      <c r="B124" s="154" t="s">
        <v>257</v>
      </c>
      <c r="C124" s="157" t="s">
        <v>258</v>
      </c>
      <c r="D124" s="146" t="s">
        <v>138</v>
      </c>
      <c r="E124" s="153">
        <v>4043197395401</v>
      </c>
      <c r="F124" s="3"/>
      <c r="G124" s="154"/>
      <c r="H124" s="154"/>
      <c r="I124" s="158">
        <v>279.89999999999998</v>
      </c>
      <c r="J124" s="146">
        <f t="shared" si="3"/>
        <v>0</v>
      </c>
      <c r="K124" s="149">
        <f t="shared" si="5"/>
        <v>0</v>
      </c>
      <c r="L124" s="150" t="s">
        <v>41</v>
      </c>
      <c r="M124" s="155"/>
    </row>
    <row r="125" spans="1:13">
      <c r="A125" s="156" t="s">
        <v>259</v>
      </c>
      <c r="B125" s="154" t="s">
        <v>260</v>
      </c>
      <c r="C125" s="157" t="s">
        <v>258</v>
      </c>
      <c r="D125" s="146" t="s">
        <v>138</v>
      </c>
      <c r="E125" s="153">
        <v>4043197395364</v>
      </c>
      <c r="F125" s="3"/>
      <c r="G125" s="154"/>
      <c r="H125" s="154"/>
      <c r="I125" s="158">
        <v>229.9</v>
      </c>
      <c r="J125" s="146">
        <f t="shared" si="3"/>
        <v>0</v>
      </c>
      <c r="K125" s="149">
        <f t="shared" si="5"/>
        <v>0</v>
      </c>
      <c r="L125" s="150" t="s">
        <v>41</v>
      </c>
      <c r="M125" s="155"/>
    </row>
    <row r="126" spans="1:13">
      <c r="A126" s="156" t="s">
        <v>261</v>
      </c>
      <c r="B126" s="154" t="s">
        <v>210</v>
      </c>
      <c r="C126" s="157" t="s">
        <v>258</v>
      </c>
      <c r="D126" s="146" t="s">
        <v>138</v>
      </c>
      <c r="E126" s="153">
        <v>4043197395371</v>
      </c>
      <c r="F126" s="3"/>
      <c r="G126" s="154"/>
      <c r="H126" s="154"/>
      <c r="I126" s="158">
        <v>229.9</v>
      </c>
      <c r="J126" s="146">
        <f t="shared" si="3"/>
        <v>0</v>
      </c>
      <c r="K126" s="149">
        <f t="shared" si="5"/>
        <v>0</v>
      </c>
      <c r="L126" s="150" t="s">
        <v>41</v>
      </c>
      <c r="M126" s="155"/>
    </row>
    <row r="127" spans="1:13">
      <c r="A127" s="156" t="s">
        <v>262</v>
      </c>
      <c r="B127" s="154" t="s">
        <v>208</v>
      </c>
      <c r="C127" s="157" t="s">
        <v>258</v>
      </c>
      <c r="D127" s="146" t="s">
        <v>138</v>
      </c>
      <c r="E127" s="153">
        <v>4043197395388</v>
      </c>
      <c r="F127" s="3"/>
      <c r="G127" s="154"/>
      <c r="H127" s="154"/>
      <c r="I127" s="158">
        <v>189.9</v>
      </c>
      <c r="J127" s="146">
        <f t="shared" si="3"/>
        <v>0</v>
      </c>
      <c r="K127" s="149">
        <f t="shared" si="5"/>
        <v>0</v>
      </c>
      <c r="L127" s="150" t="s">
        <v>41</v>
      </c>
      <c r="M127" s="155"/>
    </row>
    <row r="128" spans="1:13">
      <c r="A128" s="156" t="s">
        <v>263</v>
      </c>
      <c r="B128" s="154" t="s">
        <v>206</v>
      </c>
      <c r="C128" s="157" t="s">
        <v>258</v>
      </c>
      <c r="D128" s="146" t="s">
        <v>138</v>
      </c>
      <c r="E128" s="153">
        <v>4043197395357</v>
      </c>
      <c r="F128" s="3"/>
      <c r="G128" s="154"/>
      <c r="H128" s="154"/>
      <c r="I128" s="158">
        <v>189.9</v>
      </c>
      <c r="J128" s="146">
        <f t="shared" si="3"/>
        <v>0</v>
      </c>
      <c r="K128" s="149">
        <f t="shared" si="5"/>
        <v>0</v>
      </c>
      <c r="L128" s="150" t="s">
        <v>41</v>
      </c>
      <c r="M128" s="155"/>
    </row>
    <row r="129" spans="1:16">
      <c r="A129" s="156" t="s">
        <v>264</v>
      </c>
      <c r="B129" s="154" t="s">
        <v>204</v>
      </c>
      <c r="C129" s="157" t="s">
        <v>258</v>
      </c>
      <c r="D129" s="146" t="s">
        <v>138</v>
      </c>
      <c r="E129" s="153">
        <v>4043197395395</v>
      </c>
      <c r="F129" s="3"/>
      <c r="G129" s="154"/>
      <c r="H129" s="154"/>
      <c r="I129" s="158">
        <v>279.89999999999998</v>
      </c>
      <c r="J129" s="146">
        <f t="shared" si="3"/>
        <v>0</v>
      </c>
      <c r="K129" s="149">
        <f t="shared" si="5"/>
        <v>0</v>
      </c>
      <c r="L129" s="150" t="s">
        <v>41</v>
      </c>
      <c r="M129" s="155"/>
    </row>
    <row r="130" spans="1:16">
      <c r="A130" s="156" t="s">
        <v>265</v>
      </c>
      <c r="B130" s="154" t="s">
        <v>266</v>
      </c>
      <c r="C130" s="157" t="s">
        <v>267</v>
      </c>
      <c r="D130" s="146" t="s">
        <v>138</v>
      </c>
      <c r="E130" s="153">
        <v>4043197390086</v>
      </c>
      <c r="F130" s="3"/>
      <c r="G130" s="154"/>
      <c r="H130" s="154"/>
      <c r="I130" s="158">
        <v>139.9</v>
      </c>
      <c r="J130" s="146">
        <f t="shared" si="3"/>
        <v>0</v>
      </c>
      <c r="K130" s="149">
        <f t="shared" si="5"/>
        <v>0</v>
      </c>
      <c r="L130" s="150" t="s">
        <v>41</v>
      </c>
      <c r="M130" s="155"/>
    </row>
    <row r="131" spans="1:16">
      <c r="A131" s="156" t="s">
        <v>268</v>
      </c>
      <c r="B131" s="154" t="s">
        <v>269</v>
      </c>
      <c r="C131" s="157" t="s">
        <v>270</v>
      </c>
      <c r="D131" s="146" t="s">
        <v>138</v>
      </c>
      <c r="E131" s="153">
        <v>4043197395319</v>
      </c>
      <c r="F131" s="3"/>
      <c r="G131" s="154"/>
      <c r="H131" s="154"/>
      <c r="I131" s="158">
        <v>159.9</v>
      </c>
      <c r="J131" s="146">
        <f t="shared" si="3"/>
        <v>0</v>
      </c>
      <c r="K131" s="149">
        <f t="shared" si="5"/>
        <v>0</v>
      </c>
      <c r="L131" s="150" t="s">
        <v>41</v>
      </c>
      <c r="M131" s="155"/>
    </row>
    <row r="132" spans="1:16">
      <c r="A132" s="156" t="s">
        <v>271</v>
      </c>
      <c r="B132" s="154" t="s">
        <v>272</v>
      </c>
      <c r="C132" s="157" t="s">
        <v>270</v>
      </c>
      <c r="D132" s="146" t="s">
        <v>138</v>
      </c>
      <c r="E132" s="153">
        <v>4043197395326</v>
      </c>
      <c r="F132" s="3"/>
      <c r="G132" s="154"/>
      <c r="H132" s="154"/>
      <c r="I132" s="158">
        <v>159.9</v>
      </c>
      <c r="J132" s="146">
        <f t="shared" si="3"/>
        <v>0</v>
      </c>
      <c r="K132" s="149">
        <f t="shared" si="5"/>
        <v>0</v>
      </c>
      <c r="L132" s="150" t="s">
        <v>41</v>
      </c>
      <c r="M132" s="155"/>
    </row>
    <row r="133" spans="1:16">
      <c r="A133" s="156" t="s">
        <v>273</v>
      </c>
      <c r="B133" s="154" t="s">
        <v>274</v>
      </c>
      <c r="C133" s="157" t="s">
        <v>270</v>
      </c>
      <c r="D133" s="146" t="s">
        <v>138</v>
      </c>
      <c r="E133" s="153">
        <v>4043197395333</v>
      </c>
      <c r="F133" s="3"/>
      <c r="G133" s="154"/>
      <c r="H133" s="154"/>
      <c r="I133" s="158">
        <v>159.9</v>
      </c>
      <c r="J133" s="146">
        <f t="shared" si="3"/>
        <v>0</v>
      </c>
      <c r="K133" s="149">
        <f t="shared" si="5"/>
        <v>0</v>
      </c>
      <c r="L133" s="150" t="s">
        <v>41</v>
      </c>
      <c r="M133" s="155"/>
    </row>
    <row r="134" spans="1:16">
      <c r="A134" s="156" t="s">
        <v>275</v>
      </c>
      <c r="B134" s="154" t="s">
        <v>276</v>
      </c>
      <c r="C134" s="157" t="s">
        <v>270</v>
      </c>
      <c r="D134" s="146" t="s">
        <v>138</v>
      </c>
      <c r="E134" s="153">
        <v>4043197395340</v>
      </c>
      <c r="F134" s="3"/>
      <c r="G134" s="154"/>
      <c r="H134" s="154"/>
      <c r="I134" s="158">
        <v>159.9</v>
      </c>
      <c r="J134" s="146">
        <f t="shared" si="3"/>
        <v>0</v>
      </c>
      <c r="K134" s="149">
        <f t="shared" si="5"/>
        <v>0</v>
      </c>
      <c r="L134" s="150" t="s">
        <v>41</v>
      </c>
      <c r="M134" s="155"/>
    </row>
    <row r="135" spans="1:16">
      <c r="A135" s="156" t="s">
        <v>277</v>
      </c>
      <c r="B135" s="154" t="s">
        <v>278</v>
      </c>
      <c r="C135" s="157" t="s">
        <v>279</v>
      </c>
      <c r="D135" s="146" t="s">
        <v>138</v>
      </c>
      <c r="E135" s="153">
        <v>4043197392202</v>
      </c>
      <c r="F135" s="3"/>
      <c r="G135" s="154"/>
      <c r="H135" s="154"/>
      <c r="I135" s="158">
        <v>469.9</v>
      </c>
      <c r="J135" s="146">
        <f t="shared" si="3"/>
        <v>0</v>
      </c>
      <c r="K135" s="149">
        <f t="shared" si="5"/>
        <v>0</v>
      </c>
      <c r="L135" s="150" t="s">
        <v>41</v>
      </c>
      <c r="M135" s="155"/>
    </row>
    <row r="136" spans="1:16">
      <c r="A136" s="156" t="s">
        <v>211</v>
      </c>
      <c r="B136" s="154" t="s">
        <v>212</v>
      </c>
      <c r="C136" s="157" t="s">
        <v>213</v>
      </c>
      <c r="D136" s="146" t="s">
        <v>138</v>
      </c>
      <c r="E136" s="153">
        <v>4043197392219</v>
      </c>
      <c r="F136" s="3"/>
      <c r="G136" s="154"/>
      <c r="H136" s="154"/>
      <c r="I136" s="158">
        <v>469.9</v>
      </c>
      <c r="J136" s="146">
        <f t="shared" si="3"/>
        <v>0</v>
      </c>
      <c r="K136" s="149">
        <f t="shared" si="5"/>
        <v>0</v>
      </c>
      <c r="L136" s="150" t="s">
        <v>41</v>
      </c>
      <c r="M136" s="155"/>
    </row>
    <row r="137" spans="1:16">
      <c r="A137" s="156" t="s">
        <v>280</v>
      </c>
      <c r="B137" s="154" t="s">
        <v>281</v>
      </c>
      <c r="C137" s="157" t="s">
        <v>224</v>
      </c>
      <c r="D137" s="146" t="s">
        <v>138</v>
      </c>
      <c r="E137" s="153">
        <v>4043197392172</v>
      </c>
      <c r="F137" s="3"/>
      <c r="G137" s="154"/>
      <c r="H137" s="154"/>
      <c r="I137" s="158">
        <v>279.89999999999998</v>
      </c>
      <c r="J137" s="146">
        <f t="shared" si="3"/>
        <v>0</v>
      </c>
      <c r="K137" s="149">
        <f t="shared" si="5"/>
        <v>0</v>
      </c>
      <c r="L137" s="150" t="s">
        <v>41</v>
      </c>
      <c r="M137" s="155"/>
    </row>
    <row r="138" spans="1:16">
      <c r="A138" s="156" t="s">
        <v>223</v>
      </c>
      <c r="B138" s="154" t="s">
        <v>202</v>
      </c>
      <c r="C138" s="157" t="s">
        <v>224</v>
      </c>
      <c r="D138" s="146" t="s">
        <v>138</v>
      </c>
      <c r="E138" s="153">
        <v>4043197392189</v>
      </c>
      <c r="F138" s="3"/>
      <c r="G138" s="154"/>
      <c r="H138" s="154"/>
      <c r="I138" s="158">
        <v>279.89999999999998</v>
      </c>
      <c r="J138" s="146">
        <f t="shared" ref="J138:J201" si="6">H138+G138+F138</f>
        <v>0</v>
      </c>
      <c r="K138" s="149">
        <f t="shared" ref="K138:K201" si="7">I138*J138</f>
        <v>0</v>
      </c>
      <c r="L138" s="150" t="s">
        <v>41</v>
      </c>
      <c r="M138" s="155"/>
    </row>
    <row r="139" spans="1:16">
      <c r="A139" s="156" t="s">
        <v>225</v>
      </c>
      <c r="B139" s="154" t="s">
        <v>206</v>
      </c>
      <c r="C139" s="157" t="s">
        <v>224</v>
      </c>
      <c r="D139" s="146" t="s">
        <v>138</v>
      </c>
      <c r="E139" s="153">
        <v>4043197392196</v>
      </c>
      <c r="F139" s="3"/>
      <c r="G139" s="154"/>
      <c r="H139" s="154"/>
      <c r="I139" s="158">
        <v>279.89999999999998</v>
      </c>
      <c r="J139" s="146">
        <f t="shared" si="6"/>
        <v>0</v>
      </c>
      <c r="K139" s="149">
        <f t="shared" si="7"/>
        <v>0</v>
      </c>
      <c r="L139" s="150" t="s">
        <v>41</v>
      </c>
      <c r="M139" s="155"/>
    </row>
    <row r="140" spans="1:16">
      <c r="A140" s="156" t="s">
        <v>214</v>
      </c>
      <c r="B140" s="154" t="s">
        <v>282</v>
      </c>
      <c r="C140" s="157" t="s">
        <v>216</v>
      </c>
      <c r="D140" s="146" t="s">
        <v>138</v>
      </c>
      <c r="E140" s="153">
        <v>4043197392318</v>
      </c>
      <c r="F140" s="3"/>
      <c r="G140" s="154"/>
      <c r="H140" s="154"/>
      <c r="I140" s="158">
        <v>279.89999999999998</v>
      </c>
      <c r="J140" s="146">
        <f t="shared" si="6"/>
        <v>0</v>
      </c>
      <c r="K140" s="149">
        <f t="shared" si="7"/>
        <v>0</v>
      </c>
      <c r="L140" s="150" t="s">
        <v>41</v>
      </c>
      <c r="M140" s="155"/>
    </row>
    <row r="141" spans="1:16">
      <c r="A141" s="159" t="s">
        <v>283</v>
      </c>
      <c r="B141" s="160">
        <v>7588</v>
      </c>
      <c r="C141" s="161" t="s">
        <v>284</v>
      </c>
      <c r="D141" s="146">
        <v>6.5</v>
      </c>
      <c r="E141" s="147">
        <v>4060485586884</v>
      </c>
      <c r="F141" s="4"/>
      <c r="G141" s="146"/>
      <c r="H141" s="146"/>
      <c r="I141" s="148">
        <v>1379.9</v>
      </c>
      <c r="J141" s="146">
        <f t="shared" si="6"/>
        <v>0</v>
      </c>
      <c r="K141" s="149">
        <f t="shared" si="7"/>
        <v>0</v>
      </c>
      <c r="L141" s="150" t="s">
        <v>285</v>
      </c>
      <c r="M141" s="162" t="s">
        <v>286</v>
      </c>
      <c r="N141" s="163"/>
      <c r="O141" s="145"/>
      <c r="P141" s="145">
        <v>1</v>
      </c>
    </row>
    <row r="142" spans="1:16">
      <c r="A142" s="159" t="s">
        <v>287</v>
      </c>
      <c r="B142" s="160">
        <v>7588</v>
      </c>
      <c r="C142" s="161" t="s">
        <v>284</v>
      </c>
      <c r="D142" s="146">
        <v>7</v>
      </c>
      <c r="E142" s="147">
        <v>4060485586891</v>
      </c>
      <c r="F142" s="4"/>
      <c r="G142" s="146"/>
      <c r="H142" s="146"/>
      <c r="I142" s="148">
        <v>1379.9</v>
      </c>
      <c r="J142" s="146">
        <f t="shared" si="6"/>
        <v>0</v>
      </c>
      <c r="K142" s="149">
        <f t="shared" si="7"/>
        <v>0</v>
      </c>
      <c r="L142" s="150" t="s">
        <v>285</v>
      </c>
      <c r="M142" s="162" t="s">
        <v>286</v>
      </c>
      <c r="N142" s="163"/>
      <c r="O142" s="145"/>
      <c r="P142" s="145">
        <v>2</v>
      </c>
    </row>
    <row r="143" spans="1:16">
      <c r="A143" s="159" t="s">
        <v>288</v>
      </c>
      <c r="B143" s="164">
        <v>7588</v>
      </c>
      <c r="C143" s="161" t="s">
        <v>284</v>
      </c>
      <c r="D143" s="146">
        <v>7.5</v>
      </c>
      <c r="E143" s="147">
        <v>4060485586907</v>
      </c>
      <c r="F143" s="4"/>
      <c r="G143" s="146"/>
      <c r="H143" s="146"/>
      <c r="I143" s="148">
        <v>1379.9</v>
      </c>
      <c r="J143" s="146">
        <f t="shared" si="6"/>
        <v>0</v>
      </c>
      <c r="K143" s="149">
        <f t="shared" si="7"/>
        <v>0</v>
      </c>
      <c r="L143" s="150" t="s">
        <v>285</v>
      </c>
      <c r="M143" s="162" t="s">
        <v>286</v>
      </c>
      <c r="N143" s="163"/>
      <c r="O143" s="145"/>
      <c r="P143" s="145">
        <v>3</v>
      </c>
    </row>
    <row r="144" spans="1:16">
      <c r="A144" s="159" t="s">
        <v>289</v>
      </c>
      <c r="B144" s="160">
        <v>7588</v>
      </c>
      <c r="C144" s="161" t="s">
        <v>284</v>
      </c>
      <c r="D144" s="146">
        <v>8</v>
      </c>
      <c r="E144" s="147">
        <v>4060485586914</v>
      </c>
      <c r="F144" s="4"/>
      <c r="G144" s="146"/>
      <c r="H144" s="146"/>
      <c r="I144" s="148">
        <v>1379.9</v>
      </c>
      <c r="J144" s="146">
        <f t="shared" si="6"/>
        <v>0</v>
      </c>
      <c r="K144" s="149">
        <f t="shared" si="7"/>
        <v>0</v>
      </c>
      <c r="L144" s="150" t="s">
        <v>285</v>
      </c>
      <c r="M144" s="162" t="s">
        <v>286</v>
      </c>
      <c r="N144" s="163"/>
      <c r="O144" s="145"/>
      <c r="P144" s="145">
        <v>4</v>
      </c>
    </row>
    <row r="145" spans="1:16">
      <c r="A145" s="159" t="s">
        <v>290</v>
      </c>
      <c r="B145" s="160">
        <v>7588</v>
      </c>
      <c r="C145" s="161" t="s">
        <v>284</v>
      </c>
      <c r="D145" s="146">
        <v>8.5</v>
      </c>
      <c r="E145" s="147">
        <v>4060485586921</v>
      </c>
      <c r="F145" s="4"/>
      <c r="G145" s="146"/>
      <c r="H145" s="146"/>
      <c r="I145" s="148">
        <v>1379.9</v>
      </c>
      <c r="J145" s="146">
        <f t="shared" si="6"/>
        <v>0</v>
      </c>
      <c r="K145" s="149">
        <f t="shared" si="7"/>
        <v>0</v>
      </c>
      <c r="L145" s="150" t="s">
        <v>285</v>
      </c>
      <c r="M145" s="162" t="s">
        <v>286</v>
      </c>
      <c r="N145" s="163"/>
      <c r="O145" s="145"/>
      <c r="P145" s="145"/>
    </row>
    <row r="146" spans="1:16">
      <c r="A146" s="159" t="s">
        <v>291</v>
      </c>
      <c r="B146" s="160">
        <v>7588</v>
      </c>
      <c r="C146" s="161" t="s">
        <v>284</v>
      </c>
      <c r="D146" s="146">
        <v>9</v>
      </c>
      <c r="E146" s="147">
        <v>4060485586938</v>
      </c>
      <c r="F146" s="4"/>
      <c r="G146" s="146"/>
      <c r="H146" s="146"/>
      <c r="I146" s="148">
        <v>1379.9</v>
      </c>
      <c r="J146" s="146">
        <f t="shared" si="6"/>
        <v>0</v>
      </c>
      <c r="K146" s="149">
        <f t="shared" si="7"/>
        <v>0</v>
      </c>
      <c r="L146" s="150" t="s">
        <v>285</v>
      </c>
      <c r="M146" s="162" t="s">
        <v>286</v>
      </c>
      <c r="N146" s="163"/>
      <c r="O146" s="145"/>
      <c r="P146" s="145"/>
    </row>
    <row r="147" spans="1:16">
      <c r="A147" s="159" t="s">
        <v>292</v>
      </c>
      <c r="B147" s="160">
        <v>7588</v>
      </c>
      <c r="C147" s="161" t="s">
        <v>284</v>
      </c>
      <c r="D147" s="146">
        <v>9.5</v>
      </c>
      <c r="E147" s="147">
        <v>4060485586945</v>
      </c>
      <c r="F147" s="4"/>
      <c r="G147" s="146"/>
      <c r="H147" s="146"/>
      <c r="I147" s="148">
        <v>1379.9</v>
      </c>
      <c r="J147" s="146">
        <f t="shared" si="6"/>
        <v>0</v>
      </c>
      <c r="K147" s="149">
        <f t="shared" si="7"/>
        <v>0</v>
      </c>
      <c r="L147" s="150" t="s">
        <v>285</v>
      </c>
      <c r="M147" s="162" t="s">
        <v>286</v>
      </c>
      <c r="N147" s="163"/>
      <c r="O147" s="145"/>
      <c r="P147" s="145"/>
    </row>
    <row r="148" spans="1:16">
      <c r="A148" s="159" t="s">
        <v>293</v>
      </c>
      <c r="B148" s="160">
        <v>7588</v>
      </c>
      <c r="C148" s="161" t="s">
        <v>284</v>
      </c>
      <c r="D148" s="146">
        <v>10</v>
      </c>
      <c r="E148" s="147">
        <v>4060485586952</v>
      </c>
      <c r="F148" s="4"/>
      <c r="G148" s="146"/>
      <c r="H148" s="146"/>
      <c r="I148" s="148">
        <v>1379.9</v>
      </c>
      <c r="J148" s="146">
        <f t="shared" si="6"/>
        <v>0</v>
      </c>
      <c r="K148" s="149">
        <f t="shared" si="7"/>
        <v>0</v>
      </c>
      <c r="L148" s="150" t="s">
        <v>285</v>
      </c>
      <c r="M148" s="162" t="s">
        <v>286</v>
      </c>
      <c r="N148" s="163"/>
      <c r="O148" s="145"/>
      <c r="P148" s="145"/>
    </row>
    <row r="149" spans="1:16">
      <c r="A149" s="159" t="s">
        <v>294</v>
      </c>
      <c r="B149" s="160">
        <v>7588</v>
      </c>
      <c r="C149" s="161" t="s">
        <v>284</v>
      </c>
      <c r="D149" s="146">
        <v>10.5</v>
      </c>
      <c r="E149" s="147">
        <v>4060485586969</v>
      </c>
      <c r="F149" s="4"/>
      <c r="G149" s="146"/>
      <c r="H149" s="146"/>
      <c r="I149" s="148">
        <v>1379.9</v>
      </c>
      <c r="J149" s="146">
        <f t="shared" si="6"/>
        <v>0</v>
      </c>
      <c r="K149" s="149">
        <f t="shared" si="7"/>
        <v>0</v>
      </c>
      <c r="L149" s="150" t="s">
        <v>285</v>
      </c>
      <c r="M149" s="162" t="s">
        <v>286</v>
      </c>
      <c r="N149" s="163"/>
      <c r="O149" s="145"/>
      <c r="P149" s="145"/>
    </row>
    <row r="150" spans="1:16">
      <c r="A150" s="159" t="s">
        <v>295</v>
      </c>
      <c r="B150" s="160">
        <v>7588</v>
      </c>
      <c r="C150" s="161" t="s">
        <v>284</v>
      </c>
      <c r="D150" s="146">
        <v>11</v>
      </c>
      <c r="E150" s="147">
        <v>4060485586976</v>
      </c>
      <c r="F150" s="4"/>
      <c r="G150" s="146"/>
      <c r="H150" s="146"/>
      <c r="I150" s="148">
        <v>1379.9</v>
      </c>
      <c r="J150" s="146">
        <f t="shared" si="6"/>
        <v>0</v>
      </c>
      <c r="K150" s="149">
        <f t="shared" si="7"/>
        <v>0</v>
      </c>
      <c r="L150" s="150" t="s">
        <v>285</v>
      </c>
      <c r="M150" s="162" t="s">
        <v>286</v>
      </c>
      <c r="N150" s="163"/>
      <c r="O150" s="145"/>
      <c r="P150" s="145"/>
    </row>
    <row r="151" spans="1:16">
      <c r="A151" s="159" t="s">
        <v>296</v>
      </c>
      <c r="B151" s="160">
        <v>7588</v>
      </c>
      <c r="C151" s="161" t="s">
        <v>297</v>
      </c>
      <c r="D151" s="146">
        <v>6.5</v>
      </c>
      <c r="E151" s="147">
        <v>4060485589281</v>
      </c>
      <c r="F151" s="4"/>
      <c r="G151" s="146"/>
      <c r="H151" s="146"/>
      <c r="I151" s="148">
        <v>1379.9</v>
      </c>
      <c r="J151" s="146">
        <f t="shared" si="6"/>
        <v>0</v>
      </c>
      <c r="K151" s="149">
        <f t="shared" si="7"/>
        <v>0</v>
      </c>
      <c r="L151" s="150" t="s">
        <v>285</v>
      </c>
      <c r="M151" s="162" t="s">
        <v>286</v>
      </c>
      <c r="N151" s="163"/>
      <c r="O151" s="145"/>
      <c r="P151" s="145"/>
    </row>
    <row r="152" spans="1:16">
      <c r="A152" s="159" t="s">
        <v>298</v>
      </c>
      <c r="B152" s="160">
        <v>7588</v>
      </c>
      <c r="C152" s="161" t="s">
        <v>297</v>
      </c>
      <c r="D152" s="146">
        <v>7</v>
      </c>
      <c r="E152" s="147">
        <v>4060485589298</v>
      </c>
      <c r="F152" s="4"/>
      <c r="G152" s="146"/>
      <c r="H152" s="146"/>
      <c r="I152" s="148">
        <v>1379.9</v>
      </c>
      <c r="J152" s="146">
        <f t="shared" si="6"/>
        <v>0</v>
      </c>
      <c r="K152" s="149">
        <f t="shared" si="7"/>
        <v>0</v>
      </c>
      <c r="L152" s="150" t="s">
        <v>285</v>
      </c>
      <c r="M152" s="162" t="s">
        <v>286</v>
      </c>
      <c r="N152" s="163"/>
      <c r="O152" s="145"/>
      <c r="P152" s="145"/>
    </row>
    <row r="153" spans="1:16">
      <c r="A153" s="159" t="s">
        <v>299</v>
      </c>
      <c r="B153" s="160">
        <v>7588</v>
      </c>
      <c r="C153" s="161" t="s">
        <v>297</v>
      </c>
      <c r="D153" s="146">
        <v>7.5</v>
      </c>
      <c r="E153" s="147">
        <v>4060485589304</v>
      </c>
      <c r="F153" s="4"/>
      <c r="G153" s="146"/>
      <c r="H153" s="146"/>
      <c r="I153" s="148">
        <v>1379.9</v>
      </c>
      <c r="J153" s="146">
        <f t="shared" si="6"/>
        <v>0</v>
      </c>
      <c r="K153" s="149">
        <f t="shared" si="7"/>
        <v>0</v>
      </c>
      <c r="L153" s="150" t="s">
        <v>285</v>
      </c>
      <c r="M153" s="162" t="s">
        <v>286</v>
      </c>
      <c r="N153" s="163"/>
      <c r="O153" s="145"/>
      <c r="P153" s="145"/>
    </row>
    <row r="154" spans="1:16">
      <c r="A154" s="159" t="s">
        <v>300</v>
      </c>
      <c r="B154" s="160">
        <v>7588</v>
      </c>
      <c r="C154" s="161" t="s">
        <v>297</v>
      </c>
      <c r="D154" s="146">
        <v>8</v>
      </c>
      <c r="E154" s="147">
        <v>4060485589311</v>
      </c>
      <c r="F154" s="4"/>
      <c r="G154" s="146"/>
      <c r="H154" s="146"/>
      <c r="I154" s="148">
        <v>1379.9</v>
      </c>
      <c r="J154" s="146">
        <f t="shared" si="6"/>
        <v>0</v>
      </c>
      <c r="K154" s="149">
        <f t="shared" si="7"/>
        <v>0</v>
      </c>
      <c r="L154" s="150" t="s">
        <v>285</v>
      </c>
      <c r="M154" s="162" t="s">
        <v>286</v>
      </c>
      <c r="N154" s="163"/>
      <c r="O154" s="145"/>
      <c r="P154" s="145"/>
    </row>
    <row r="155" spans="1:16">
      <c r="A155" s="159" t="s">
        <v>301</v>
      </c>
      <c r="B155" s="160">
        <v>7588</v>
      </c>
      <c r="C155" s="161" t="s">
        <v>297</v>
      </c>
      <c r="D155" s="146">
        <v>8.5</v>
      </c>
      <c r="E155" s="147">
        <v>4060485589328</v>
      </c>
      <c r="F155" s="4"/>
      <c r="G155" s="146"/>
      <c r="H155" s="146"/>
      <c r="I155" s="148">
        <v>1379.9</v>
      </c>
      <c r="J155" s="146">
        <f t="shared" si="6"/>
        <v>0</v>
      </c>
      <c r="K155" s="149">
        <f t="shared" si="7"/>
        <v>0</v>
      </c>
      <c r="L155" s="150" t="s">
        <v>285</v>
      </c>
      <c r="M155" s="162" t="s">
        <v>286</v>
      </c>
      <c r="N155" s="163"/>
      <c r="O155" s="145"/>
      <c r="P155" s="145"/>
    </row>
    <row r="156" spans="1:16">
      <c r="A156" s="159" t="s">
        <v>302</v>
      </c>
      <c r="B156" s="160">
        <v>7588</v>
      </c>
      <c r="C156" s="161" t="s">
        <v>297</v>
      </c>
      <c r="D156" s="146">
        <v>9</v>
      </c>
      <c r="E156" s="147">
        <v>4060485589335</v>
      </c>
      <c r="F156" s="4"/>
      <c r="G156" s="146"/>
      <c r="H156" s="146"/>
      <c r="I156" s="148">
        <v>1379.9</v>
      </c>
      <c r="J156" s="146">
        <f t="shared" si="6"/>
        <v>0</v>
      </c>
      <c r="K156" s="149">
        <f t="shared" si="7"/>
        <v>0</v>
      </c>
      <c r="L156" s="150" t="s">
        <v>285</v>
      </c>
      <c r="M156" s="162" t="s">
        <v>286</v>
      </c>
      <c r="N156" s="163"/>
      <c r="O156" s="145"/>
      <c r="P156" s="145"/>
    </row>
    <row r="157" spans="1:16">
      <c r="A157" s="159" t="s">
        <v>303</v>
      </c>
      <c r="B157" s="160">
        <v>7588</v>
      </c>
      <c r="C157" s="161" t="s">
        <v>297</v>
      </c>
      <c r="D157" s="146">
        <v>9.5</v>
      </c>
      <c r="E157" s="147">
        <v>4060485589342</v>
      </c>
      <c r="F157" s="4"/>
      <c r="G157" s="146"/>
      <c r="H157" s="146"/>
      <c r="I157" s="148">
        <v>1379.9</v>
      </c>
      <c r="J157" s="146">
        <f t="shared" si="6"/>
        <v>0</v>
      </c>
      <c r="K157" s="149">
        <f t="shared" si="7"/>
        <v>0</v>
      </c>
      <c r="L157" s="150" t="s">
        <v>285</v>
      </c>
      <c r="M157" s="162" t="s">
        <v>286</v>
      </c>
      <c r="N157" s="163"/>
      <c r="O157" s="145"/>
      <c r="P157" s="145"/>
    </row>
    <row r="158" spans="1:16">
      <c r="A158" s="159" t="s">
        <v>304</v>
      </c>
      <c r="B158" s="160">
        <v>7588</v>
      </c>
      <c r="C158" s="161" t="s">
        <v>297</v>
      </c>
      <c r="D158" s="146">
        <v>10</v>
      </c>
      <c r="E158" s="147">
        <v>4060485589359</v>
      </c>
      <c r="F158" s="4"/>
      <c r="G158" s="146"/>
      <c r="H158" s="146"/>
      <c r="I158" s="148">
        <v>1379.9</v>
      </c>
      <c r="J158" s="146">
        <f t="shared" si="6"/>
        <v>0</v>
      </c>
      <c r="K158" s="149">
        <f t="shared" si="7"/>
        <v>0</v>
      </c>
      <c r="L158" s="150" t="s">
        <v>285</v>
      </c>
      <c r="M158" s="162" t="s">
        <v>286</v>
      </c>
      <c r="N158" s="163"/>
      <c r="O158" s="145"/>
      <c r="P158" s="145"/>
    </row>
    <row r="159" spans="1:16">
      <c r="A159" s="159" t="s">
        <v>305</v>
      </c>
      <c r="B159" s="160">
        <v>7588</v>
      </c>
      <c r="C159" s="161" t="s">
        <v>297</v>
      </c>
      <c r="D159" s="146">
        <v>10.5</v>
      </c>
      <c r="E159" s="147">
        <v>4060485589366</v>
      </c>
      <c r="F159" s="4"/>
      <c r="G159" s="146"/>
      <c r="H159" s="146"/>
      <c r="I159" s="148">
        <v>1379.9</v>
      </c>
      <c r="J159" s="146">
        <f t="shared" si="6"/>
        <v>0</v>
      </c>
      <c r="K159" s="149">
        <f t="shared" si="7"/>
        <v>0</v>
      </c>
      <c r="L159" s="150" t="s">
        <v>285</v>
      </c>
      <c r="M159" s="162" t="s">
        <v>286</v>
      </c>
      <c r="N159" s="163"/>
      <c r="O159" s="145"/>
      <c r="P159" s="145"/>
    </row>
    <row r="160" spans="1:16">
      <c r="A160" s="159" t="s">
        <v>306</v>
      </c>
      <c r="B160" s="160">
        <v>7588</v>
      </c>
      <c r="C160" s="161" t="s">
        <v>297</v>
      </c>
      <c r="D160" s="146">
        <v>11</v>
      </c>
      <c r="E160" s="147">
        <v>4060485589373</v>
      </c>
      <c r="F160" s="4"/>
      <c r="G160" s="146"/>
      <c r="H160" s="146"/>
      <c r="I160" s="148">
        <v>1379.9</v>
      </c>
      <c r="J160" s="146">
        <f t="shared" si="6"/>
        <v>0</v>
      </c>
      <c r="K160" s="149">
        <f t="shared" si="7"/>
        <v>0</v>
      </c>
      <c r="L160" s="150" t="s">
        <v>285</v>
      </c>
      <c r="M160" s="162" t="s">
        <v>286</v>
      </c>
      <c r="N160" s="163"/>
      <c r="O160" s="145"/>
      <c r="P160" s="145"/>
    </row>
    <row r="161" spans="1:16">
      <c r="A161" s="159" t="s">
        <v>307</v>
      </c>
      <c r="B161" s="160">
        <v>7588</v>
      </c>
      <c r="C161" s="161" t="s">
        <v>308</v>
      </c>
      <c r="D161" s="146">
        <v>6.5</v>
      </c>
      <c r="E161" s="147">
        <v>4060485589380</v>
      </c>
      <c r="F161" s="4"/>
      <c r="G161" s="146"/>
      <c r="H161" s="146"/>
      <c r="I161" s="148">
        <v>999.9</v>
      </c>
      <c r="J161" s="146">
        <f t="shared" si="6"/>
        <v>0</v>
      </c>
      <c r="K161" s="149">
        <f t="shared" si="7"/>
        <v>0</v>
      </c>
      <c r="L161" s="150" t="s">
        <v>285</v>
      </c>
      <c r="M161" s="162" t="s">
        <v>286</v>
      </c>
      <c r="N161" s="163"/>
      <c r="O161" s="145"/>
      <c r="P161" s="145"/>
    </row>
    <row r="162" spans="1:16">
      <c r="A162" s="159" t="s">
        <v>309</v>
      </c>
      <c r="B162" s="160">
        <v>7588</v>
      </c>
      <c r="C162" s="161" t="s">
        <v>308</v>
      </c>
      <c r="D162" s="146">
        <v>7</v>
      </c>
      <c r="E162" s="147">
        <v>4060485589397</v>
      </c>
      <c r="F162" s="4"/>
      <c r="G162" s="146"/>
      <c r="H162" s="146"/>
      <c r="I162" s="148">
        <v>999.9</v>
      </c>
      <c r="J162" s="146">
        <f t="shared" si="6"/>
        <v>0</v>
      </c>
      <c r="K162" s="149">
        <f t="shared" si="7"/>
        <v>0</v>
      </c>
      <c r="L162" s="150" t="s">
        <v>285</v>
      </c>
      <c r="M162" s="162" t="s">
        <v>286</v>
      </c>
      <c r="N162" s="163"/>
      <c r="O162" s="145"/>
      <c r="P162" s="145"/>
    </row>
    <row r="163" spans="1:16">
      <c r="A163" s="159" t="s">
        <v>310</v>
      </c>
      <c r="B163" s="160">
        <v>7588</v>
      </c>
      <c r="C163" s="161" t="s">
        <v>308</v>
      </c>
      <c r="D163" s="146">
        <v>7.5</v>
      </c>
      <c r="E163" s="147">
        <v>4060485589403</v>
      </c>
      <c r="F163" s="4"/>
      <c r="G163" s="146"/>
      <c r="H163" s="146"/>
      <c r="I163" s="148">
        <v>999.9</v>
      </c>
      <c r="J163" s="146">
        <f t="shared" si="6"/>
        <v>0</v>
      </c>
      <c r="K163" s="149">
        <f t="shared" si="7"/>
        <v>0</v>
      </c>
      <c r="L163" s="150" t="s">
        <v>285</v>
      </c>
      <c r="M163" s="162" t="s">
        <v>286</v>
      </c>
      <c r="N163" s="163"/>
      <c r="O163" s="145"/>
      <c r="P163" s="145"/>
    </row>
    <row r="164" spans="1:16">
      <c r="A164" s="159" t="s">
        <v>311</v>
      </c>
      <c r="B164" s="160">
        <v>7588</v>
      </c>
      <c r="C164" s="161" t="s">
        <v>308</v>
      </c>
      <c r="D164" s="146">
        <v>8</v>
      </c>
      <c r="E164" s="147">
        <v>4060485589410</v>
      </c>
      <c r="F164" s="4"/>
      <c r="G164" s="146"/>
      <c r="H164" s="146"/>
      <c r="I164" s="148">
        <v>999.9</v>
      </c>
      <c r="J164" s="146">
        <f t="shared" si="6"/>
        <v>0</v>
      </c>
      <c r="K164" s="149">
        <f t="shared" si="7"/>
        <v>0</v>
      </c>
      <c r="L164" s="150" t="s">
        <v>285</v>
      </c>
      <c r="M164" s="162" t="s">
        <v>286</v>
      </c>
      <c r="N164" s="163"/>
      <c r="O164" s="145"/>
      <c r="P164" s="145"/>
    </row>
    <row r="165" spans="1:16">
      <c r="A165" s="159" t="s">
        <v>312</v>
      </c>
      <c r="B165" s="160">
        <v>7588</v>
      </c>
      <c r="C165" s="161" t="s">
        <v>308</v>
      </c>
      <c r="D165" s="146">
        <v>8.5</v>
      </c>
      <c r="E165" s="147">
        <v>4060485589427</v>
      </c>
      <c r="F165" s="4"/>
      <c r="G165" s="146"/>
      <c r="H165" s="146"/>
      <c r="I165" s="148">
        <v>999.9</v>
      </c>
      <c r="J165" s="146">
        <f t="shared" si="6"/>
        <v>0</v>
      </c>
      <c r="K165" s="149">
        <f t="shared" si="7"/>
        <v>0</v>
      </c>
      <c r="L165" s="150" t="s">
        <v>285</v>
      </c>
      <c r="M165" s="162" t="s">
        <v>286</v>
      </c>
      <c r="N165" s="163"/>
      <c r="O165" s="145"/>
      <c r="P165" s="145"/>
    </row>
    <row r="166" spans="1:16">
      <c r="A166" s="159" t="s">
        <v>313</v>
      </c>
      <c r="B166" s="160">
        <v>7588</v>
      </c>
      <c r="C166" s="161" t="s">
        <v>308</v>
      </c>
      <c r="D166" s="146">
        <v>9</v>
      </c>
      <c r="E166" s="147">
        <v>4060485589434</v>
      </c>
      <c r="F166" s="4"/>
      <c r="G166" s="146"/>
      <c r="H166" s="146"/>
      <c r="I166" s="148">
        <v>999.9</v>
      </c>
      <c r="J166" s="146">
        <f t="shared" si="6"/>
        <v>0</v>
      </c>
      <c r="K166" s="149">
        <f t="shared" si="7"/>
        <v>0</v>
      </c>
      <c r="L166" s="150" t="s">
        <v>285</v>
      </c>
      <c r="M166" s="162" t="s">
        <v>286</v>
      </c>
      <c r="N166" s="163"/>
      <c r="O166" s="145"/>
      <c r="P166" s="145"/>
    </row>
    <row r="167" spans="1:16">
      <c r="A167" s="159" t="s">
        <v>314</v>
      </c>
      <c r="B167" s="160">
        <v>7588</v>
      </c>
      <c r="C167" s="161" t="s">
        <v>308</v>
      </c>
      <c r="D167" s="146">
        <v>9.5</v>
      </c>
      <c r="E167" s="147">
        <v>4060485589441</v>
      </c>
      <c r="F167" s="4"/>
      <c r="G167" s="146"/>
      <c r="H167" s="146"/>
      <c r="I167" s="148">
        <v>999.9</v>
      </c>
      <c r="J167" s="146">
        <f t="shared" si="6"/>
        <v>0</v>
      </c>
      <c r="K167" s="149">
        <f t="shared" si="7"/>
        <v>0</v>
      </c>
      <c r="L167" s="150" t="s">
        <v>285</v>
      </c>
      <c r="M167" s="162" t="s">
        <v>286</v>
      </c>
      <c r="N167" s="163"/>
      <c r="O167" s="145"/>
      <c r="P167" s="145"/>
    </row>
    <row r="168" spans="1:16">
      <c r="A168" s="159" t="s">
        <v>315</v>
      </c>
      <c r="B168" s="160">
        <v>7588</v>
      </c>
      <c r="C168" s="161" t="s">
        <v>308</v>
      </c>
      <c r="D168" s="146">
        <v>10</v>
      </c>
      <c r="E168" s="147">
        <v>4060485589458</v>
      </c>
      <c r="F168" s="4"/>
      <c r="G168" s="146"/>
      <c r="H168" s="146"/>
      <c r="I168" s="148">
        <v>999.9</v>
      </c>
      <c r="J168" s="146">
        <f t="shared" si="6"/>
        <v>0</v>
      </c>
      <c r="K168" s="149">
        <f t="shared" si="7"/>
        <v>0</v>
      </c>
      <c r="L168" s="150" t="s">
        <v>285</v>
      </c>
      <c r="M168" s="162" t="s">
        <v>286</v>
      </c>
      <c r="N168" s="163"/>
      <c r="O168" s="145"/>
      <c r="P168" s="145"/>
    </row>
    <row r="169" spans="1:16">
      <c r="A169" s="159" t="s">
        <v>316</v>
      </c>
      <c r="B169" s="160">
        <v>7588</v>
      </c>
      <c r="C169" s="161" t="s">
        <v>308</v>
      </c>
      <c r="D169" s="146">
        <v>10.5</v>
      </c>
      <c r="E169" s="147">
        <v>4060485589465</v>
      </c>
      <c r="F169" s="4"/>
      <c r="G169" s="146"/>
      <c r="H169" s="146"/>
      <c r="I169" s="148">
        <v>999.9</v>
      </c>
      <c r="J169" s="146">
        <f t="shared" si="6"/>
        <v>0</v>
      </c>
      <c r="K169" s="149">
        <f t="shared" si="7"/>
        <v>0</v>
      </c>
      <c r="L169" s="150" t="s">
        <v>285</v>
      </c>
      <c r="M169" s="162" t="s">
        <v>286</v>
      </c>
      <c r="N169" s="163"/>
      <c r="O169" s="145"/>
      <c r="P169" s="145"/>
    </row>
    <row r="170" spans="1:16">
      <c r="A170" s="159" t="s">
        <v>317</v>
      </c>
      <c r="B170" s="160">
        <v>7588</v>
      </c>
      <c r="C170" s="161" t="s">
        <v>308</v>
      </c>
      <c r="D170" s="146">
        <v>11</v>
      </c>
      <c r="E170" s="147">
        <v>4060485589472</v>
      </c>
      <c r="F170" s="4"/>
      <c r="G170" s="146"/>
      <c r="H170" s="146"/>
      <c r="I170" s="148">
        <v>999.9</v>
      </c>
      <c r="J170" s="146">
        <f t="shared" si="6"/>
        <v>0</v>
      </c>
      <c r="K170" s="149">
        <f t="shared" si="7"/>
        <v>0</v>
      </c>
      <c r="L170" s="150" t="s">
        <v>285</v>
      </c>
      <c r="M170" s="162" t="s">
        <v>286</v>
      </c>
      <c r="N170" s="163"/>
      <c r="O170" s="145"/>
      <c r="P170" s="145"/>
    </row>
    <row r="171" spans="1:16">
      <c r="A171" s="159" t="s">
        <v>318</v>
      </c>
      <c r="B171" s="160">
        <v>9049</v>
      </c>
      <c r="C171" s="161" t="s">
        <v>308</v>
      </c>
      <c r="D171" s="146">
        <v>6.5</v>
      </c>
      <c r="E171" s="147">
        <v>4060485620250</v>
      </c>
      <c r="F171" s="4"/>
      <c r="G171" s="146"/>
      <c r="H171" s="146"/>
      <c r="I171" s="148">
        <v>999.9</v>
      </c>
      <c r="J171" s="146">
        <f t="shared" si="6"/>
        <v>0</v>
      </c>
      <c r="K171" s="149">
        <f t="shared" si="7"/>
        <v>0</v>
      </c>
      <c r="L171" s="150" t="s">
        <v>285</v>
      </c>
      <c r="M171" s="162" t="s">
        <v>286</v>
      </c>
      <c r="N171" s="163"/>
      <c r="O171" s="145"/>
      <c r="P171" s="145"/>
    </row>
    <row r="172" spans="1:16">
      <c r="A172" s="159" t="s">
        <v>319</v>
      </c>
      <c r="B172" s="160">
        <v>9049</v>
      </c>
      <c r="C172" s="161" t="s">
        <v>308</v>
      </c>
      <c r="D172" s="146">
        <v>7</v>
      </c>
      <c r="E172" s="147">
        <v>4060485620267</v>
      </c>
      <c r="F172" s="4"/>
      <c r="G172" s="146"/>
      <c r="H172" s="146"/>
      <c r="I172" s="148">
        <v>999.9</v>
      </c>
      <c r="J172" s="146">
        <f t="shared" si="6"/>
        <v>0</v>
      </c>
      <c r="K172" s="149">
        <f t="shared" si="7"/>
        <v>0</v>
      </c>
      <c r="L172" s="150" t="s">
        <v>285</v>
      </c>
      <c r="M172" s="162" t="s">
        <v>286</v>
      </c>
      <c r="N172" s="163"/>
      <c r="O172" s="145"/>
      <c r="P172" s="145"/>
    </row>
    <row r="173" spans="1:16">
      <c r="A173" s="159" t="s">
        <v>320</v>
      </c>
      <c r="B173" s="160">
        <v>9049</v>
      </c>
      <c r="C173" s="161" t="s">
        <v>308</v>
      </c>
      <c r="D173" s="146">
        <v>7.5</v>
      </c>
      <c r="E173" s="147">
        <v>4060485620274</v>
      </c>
      <c r="F173" s="4"/>
      <c r="G173" s="146"/>
      <c r="H173" s="146"/>
      <c r="I173" s="148">
        <v>999.9</v>
      </c>
      <c r="J173" s="146">
        <f t="shared" si="6"/>
        <v>0</v>
      </c>
      <c r="K173" s="149">
        <f t="shared" si="7"/>
        <v>0</v>
      </c>
      <c r="L173" s="150" t="s">
        <v>285</v>
      </c>
      <c r="M173" s="162" t="s">
        <v>286</v>
      </c>
      <c r="N173" s="163"/>
      <c r="O173" s="145"/>
      <c r="P173" s="145"/>
    </row>
    <row r="174" spans="1:16">
      <c r="A174" s="159" t="s">
        <v>321</v>
      </c>
      <c r="B174" s="160">
        <v>9049</v>
      </c>
      <c r="C174" s="161" t="s">
        <v>308</v>
      </c>
      <c r="D174" s="146">
        <v>8</v>
      </c>
      <c r="E174" s="147">
        <v>4060485620281</v>
      </c>
      <c r="F174" s="4"/>
      <c r="G174" s="146"/>
      <c r="H174" s="146"/>
      <c r="I174" s="148">
        <v>999.9</v>
      </c>
      <c r="J174" s="146">
        <f t="shared" si="6"/>
        <v>0</v>
      </c>
      <c r="K174" s="149">
        <f t="shared" si="7"/>
        <v>0</v>
      </c>
      <c r="L174" s="150" t="s">
        <v>285</v>
      </c>
      <c r="M174" s="162" t="s">
        <v>286</v>
      </c>
      <c r="N174" s="163"/>
      <c r="O174" s="145"/>
      <c r="P174" s="145"/>
    </row>
    <row r="175" spans="1:16">
      <c r="A175" s="159" t="s">
        <v>322</v>
      </c>
      <c r="B175" s="160">
        <v>9049</v>
      </c>
      <c r="C175" s="161" t="s">
        <v>308</v>
      </c>
      <c r="D175" s="146">
        <v>8.5</v>
      </c>
      <c r="E175" s="147">
        <v>4060485620298</v>
      </c>
      <c r="F175" s="4"/>
      <c r="G175" s="146"/>
      <c r="H175" s="146"/>
      <c r="I175" s="148">
        <v>999.9</v>
      </c>
      <c r="J175" s="146">
        <f t="shared" si="6"/>
        <v>0</v>
      </c>
      <c r="K175" s="149">
        <f t="shared" si="7"/>
        <v>0</v>
      </c>
      <c r="L175" s="150" t="s">
        <v>285</v>
      </c>
      <c r="M175" s="162" t="s">
        <v>286</v>
      </c>
      <c r="N175" s="163"/>
      <c r="O175" s="145"/>
      <c r="P175" s="145"/>
    </row>
    <row r="176" spans="1:16">
      <c r="A176" s="159" t="s">
        <v>323</v>
      </c>
      <c r="B176" s="160">
        <v>9049</v>
      </c>
      <c r="C176" s="161" t="s">
        <v>308</v>
      </c>
      <c r="D176" s="146">
        <v>9</v>
      </c>
      <c r="E176" s="147">
        <v>4060485620304</v>
      </c>
      <c r="F176" s="4"/>
      <c r="G176" s="146"/>
      <c r="H176" s="146"/>
      <c r="I176" s="148">
        <v>999.9</v>
      </c>
      <c r="J176" s="146">
        <f t="shared" si="6"/>
        <v>0</v>
      </c>
      <c r="K176" s="149">
        <f t="shared" si="7"/>
        <v>0</v>
      </c>
      <c r="L176" s="150" t="s">
        <v>285</v>
      </c>
      <c r="M176" s="162" t="s">
        <v>286</v>
      </c>
      <c r="N176" s="163"/>
      <c r="O176" s="145"/>
      <c r="P176" s="145"/>
    </row>
    <row r="177" spans="1:16">
      <c r="A177" s="159" t="s">
        <v>324</v>
      </c>
      <c r="B177" s="160">
        <v>9049</v>
      </c>
      <c r="C177" s="161" t="s">
        <v>308</v>
      </c>
      <c r="D177" s="146">
        <v>9.5</v>
      </c>
      <c r="E177" s="147">
        <v>4060485620311</v>
      </c>
      <c r="F177" s="4"/>
      <c r="G177" s="146"/>
      <c r="H177" s="146"/>
      <c r="I177" s="148">
        <v>999.9</v>
      </c>
      <c r="J177" s="146">
        <f t="shared" si="6"/>
        <v>0</v>
      </c>
      <c r="K177" s="149">
        <f t="shared" si="7"/>
        <v>0</v>
      </c>
      <c r="L177" s="150" t="s">
        <v>285</v>
      </c>
      <c r="M177" s="162" t="s">
        <v>286</v>
      </c>
      <c r="N177" s="163"/>
      <c r="O177" s="145"/>
      <c r="P177" s="145"/>
    </row>
    <row r="178" spans="1:16">
      <c r="A178" s="159" t="s">
        <v>325</v>
      </c>
      <c r="B178" s="160">
        <v>9049</v>
      </c>
      <c r="C178" s="161" t="s">
        <v>308</v>
      </c>
      <c r="D178" s="146">
        <v>10</v>
      </c>
      <c r="E178" s="147">
        <v>4060485620328</v>
      </c>
      <c r="F178" s="4"/>
      <c r="G178" s="146"/>
      <c r="H178" s="146"/>
      <c r="I178" s="148">
        <v>999.9</v>
      </c>
      <c r="J178" s="146">
        <f t="shared" si="6"/>
        <v>0</v>
      </c>
      <c r="K178" s="149">
        <f t="shared" si="7"/>
        <v>0</v>
      </c>
      <c r="L178" s="150" t="s">
        <v>285</v>
      </c>
      <c r="M178" s="162" t="s">
        <v>286</v>
      </c>
      <c r="N178" s="163"/>
      <c r="O178" s="145"/>
      <c r="P178" s="145"/>
    </row>
    <row r="179" spans="1:16">
      <c r="A179" s="159" t="s">
        <v>326</v>
      </c>
      <c r="B179" s="160">
        <v>9049</v>
      </c>
      <c r="C179" s="161" t="s">
        <v>308</v>
      </c>
      <c r="D179" s="146">
        <v>10.5</v>
      </c>
      <c r="E179" s="147">
        <v>4060485620335</v>
      </c>
      <c r="F179" s="4"/>
      <c r="G179" s="146"/>
      <c r="H179" s="146"/>
      <c r="I179" s="148">
        <v>999.9</v>
      </c>
      <c r="J179" s="146">
        <f t="shared" si="6"/>
        <v>0</v>
      </c>
      <c r="K179" s="149">
        <f t="shared" si="7"/>
        <v>0</v>
      </c>
      <c r="L179" s="150" t="s">
        <v>285</v>
      </c>
      <c r="M179" s="162" t="s">
        <v>286</v>
      </c>
      <c r="N179" s="163"/>
      <c r="O179" s="145"/>
      <c r="P179" s="145"/>
    </row>
    <row r="180" spans="1:16">
      <c r="A180" s="159" t="s">
        <v>327</v>
      </c>
      <c r="B180" s="160">
        <v>9049</v>
      </c>
      <c r="C180" s="161" t="s">
        <v>308</v>
      </c>
      <c r="D180" s="146">
        <v>11</v>
      </c>
      <c r="E180" s="147">
        <v>4060485620342</v>
      </c>
      <c r="F180" s="4"/>
      <c r="G180" s="146"/>
      <c r="H180" s="146"/>
      <c r="I180" s="148">
        <v>999.9</v>
      </c>
      <c r="J180" s="146">
        <f t="shared" si="6"/>
        <v>0</v>
      </c>
      <c r="K180" s="149">
        <f t="shared" si="7"/>
        <v>0</v>
      </c>
      <c r="L180" s="150" t="s">
        <v>285</v>
      </c>
      <c r="M180" s="162" t="s">
        <v>286</v>
      </c>
      <c r="N180" s="163"/>
      <c r="O180" s="145"/>
      <c r="P180" s="145"/>
    </row>
    <row r="181" spans="1:16">
      <c r="A181" s="159" t="s">
        <v>328</v>
      </c>
      <c r="B181" s="160">
        <v>7588</v>
      </c>
      <c r="C181" s="161" t="s">
        <v>329</v>
      </c>
      <c r="D181" s="146">
        <v>6.5</v>
      </c>
      <c r="E181" s="147">
        <v>4060485589489</v>
      </c>
      <c r="F181" s="4"/>
      <c r="G181" s="146"/>
      <c r="H181" s="146"/>
      <c r="I181" s="148">
        <v>819.9</v>
      </c>
      <c r="J181" s="146">
        <f t="shared" si="6"/>
        <v>0</v>
      </c>
      <c r="K181" s="149">
        <f t="shared" si="7"/>
        <v>0</v>
      </c>
      <c r="L181" s="150" t="s">
        <v>285</v>
      </c>
      <c r="M181" s="162" t="s">
        <v>286</v>
      </c>
      <c r="N181" s="163"/>
      <c r="O181" s="145"/>
      <c r="P181" s="145"/>
    </row>
    <row r="182" spans="1:16">
      <c r="A182" s="159" t="s">
        <v>330</v>
      </c>
      <c r="B182" s="160">
        <v>7588</v>
      </c>
      <c r="C182" s="161" t="s">
        <v>329</v>
      </c>
      <c r="D182" s="146">
        <v>7</v>
      </c>
      <c r="E182" s="147">
        <v>4060485589496</v>
      </c>
      <c r="F182" s="4"/>
      <c r="G182" s="146"/>
      <c r="H182" s="146"/>
      <c r="I182" s="148">
        <v>819.9</v>
      </c>
      <c r="J182" s="146">
        <f t="shared" si="6"/>
        <v>0</v>
      </c>
      <c r="K182" s="149">
        <f t="shared" si="7"/>
        <v>0</v>
      </c>
      <c r="L182" s="150" t="s">
        <v>285</v>
      </c>
      <c r="M182" s="162" t="s">
        <v>286</v>
      </c>
      <c r="N182" s="163"/>
      <c r="O182" s="145"/>
      <c r="P182" s="145"/>
    </row>
    <row r="183" spans="1:16">
      <c r="A183" s="159" t="s">
        <v>331</v>
      </c>
      <c r="B183" s="160">
        <v>7588</v>
      </c>
      <c r="C183" s="161" t="s">
        <v>329</v>
      </c>
      <c r="D183" s="146">
        <v>7.5</v>
      </c>
      <c r="E183" s="147">
        <v>4060485589502</v>
      </c>
      <c r="F183" s="4"/>
      <c r="G183" s="146"/>
      <c r="H183" s="146"/>
      <c r="I183" s="148">
        <v>819.9</v>
      </c>
      <c r="J183" s="146">
        <f t="shared" si="6"/>
        <v>0</v>
      </c>
      <c r="K183" s="149">
        <f t="shared" si="7"/>
        <v>0</v>
      </c>
      <c r="L183" s="150" t="s">
        <v>285</v>
      </c>
      <c r="M183" s="162" t="s">
        <v>286</v>
      </c>
      <c r="N183" s="163"/>
      <c r="O183" s="145"/>
      <c r="P183" s="145"/>
    </row>
    <row r="184" spans="1:16">
      <c r="A184" s="159" t="s">
        <v>332</v>
      </c>
      <c r="B184" s="160">
        <v>7588</v>
      </c>
      <c r="C184" s="161" t="s">
        <v>329</v>
      </c>
      <c r="D184" s="146">
        <v>8</v>
      </c>
      <c r="E184" s="147">
        <v>4060485589519</v>
      </c>
      <c r="F184" s="4"/>
      <c r="G184" s="146"/>
      <c r="H184" s="146"/>
      <c r="I184" s="148">
        <v>819.9</v>
      </c>
      <c r="J184" s="146">
        <f t="shared" si="6"/>
        <v>0</v>
      </c>
      <c r="K184" s="149">
        <f t="shared" si="7"/>
        <v>0</v>
      </c>
      <c r="L184" s="150" t="s">
        <v>285</v>
      </c>
      <c r="M184" s="162" t="s">
        <v>286</v>
      </c>
      <c r="N184" s="163"/>
      <c r="O184" s="145"/>
      <c r="P184" s="145"/>
    </row>
    <row r="185" spans="1:16">
      <c r="A185" s="159" t="s">
        <v>333</v>
      </c>
      <c r="B185" s="160">
        <v>7588</v>
      </c>
      <c r="C185" s="161" t="s">
        <v>329</v>
      </c>
      <c r="D185" s="146">
        <v>8.5</v>
      </c>
      <c r="E185" s="147">
        <v>4060485589526</v>
      </c>
      <c r="F185" s="4"/>
      <c r="G185" s="146"/>
      <c r="H185" s="146"/>
      <c r="I185" s="148">
        <v>819.9</v>
      </c>
      <c r="J185" s="146">
        <f t="shared" si="6"/>
        <v>0</v>
      </c>
      <c r="K185" s="149">
        <f t="shared" si="7"/>
        <v>0</v>
      </c>
      <c r="L185" s="150" t="s">
        <v>285</v>
      </c>
      <c r="M185" s="162" t="s">
        <v>286</v>
      </c>
      <c r="N185" s="163"/>
      <c r="O185" s="145"/>
      <c r="P185" s="145"/>
    </row>
    <row r="186" spans="1:16">
      <c r="A186" s="159" t="s">
        <v>334</v>
      </c>
      <c r="B186" s="160">
        <v>7588</v>
      </c>
      <c r="C186" s="161" t="s">
        <v>329</v>
      </c>
      <c r="D186" s="146">
        <v>9</v>
      </c>
      <c r="E186" s="147">
        <v>4060485589533</v>
      </c>
      <c r="F186" s="4"/>
      <c r="G186" s="146"/>
      <c r="H186" s="146"/>
      <c r="I186" s="148">
        <v>819.9</v>
      </c>
      <c r="J186" s="146">
        <f t="shared" si="6"/>
        <v>0</v>
      </c>
      <c r="K186" s="149">
        <f t="shared" si="7"/>
        <v>0</v>
      </c>
      <c r="L186" s="150" t="s">
        <v>285</v>
      </c>
      <c r="M186" s="162" t="s">
        <v>286</v>
      </c>
      <c r="N186" s="163"/>
      <c r="O186" s="145"/>
      <c r="P186" s="145"/>
    </row>
    <row r="187" spans="1:16">
      <c r="A187" s="159" t="s">
        <v>335</v>
      </c>
      <c r="B187" s="160">
        <v>7588</v>
      </c>
      <c r="C187" s="161" t="s">
        <v>329</v>
      </c>
      <c r="D187" s="146">
        <v>9.5</v>
      </c>
      <c r="E187" s="147">
        <v>4060485589540</v>
      </c>
      <c r="F187" s="4"/>
      <c r="G187" s="146"/>
      <c r="H187" s="146"/>
      <c r="I187" s="148">
        <v>819.9</v>
      </c>
      <c r="J187" s="146">
        <f t="shared" si="6"/>
        <v>0</v>
      </c>
      <c r="K187" s="149">
        <f t="shared" si="7"/>
        <v>0</v>
      </c>
      <c r="L187" s="150" t="s">
        <v>285</v>
      </c>
      <c r="M187" s="162" t="s">
        <v>286</v>
      </c>
      <c r="N187" s="163"/>
      <c r="O187" s="145"/>
      <c r="P187" s="145"/>
    </row>
    <row r="188" spans="1:16">
      <c r="A188" s="159" t="s">
        <v>336</v>
      </c>
      <c r="B188" s="160">
        <v>7588</v>
      </c>
      <c r="C188" s="161" t="s">
        <v>329</v>
      </c>
      <c r="D188" s="146">
        <v>10</v>
      </c>
      <c r="E188" s="147">
        <v>4060485589557</v>
      </c>
      <c r="F188" s="4"/>
      <c r="G188" s="146"/>
      <c r="H188" s="146"/>
      <c r="I188" s="148">
        <v>819.9</v>
      </c>
      <c r="J188" s="146">
        <f t="shared" si="6"/>
        <v>0</v>
      </c>
      <c r="K188" s="149">
        <f t="shared" si="7"/>
        <v>0</v>
      </c>
      <c r="L188" s="150" t="s">
        <v>285</v>
      </c>
      <c r="M188" s="162" t="s">
        <v>286</v>
      </c>
      <c r="N188" s="163"/>
      <c r="O188" s="145"/>
      <c r="P188" s="145"/>
    </row>
    <row r="189" spans="1:16">
      <c r="A189" s="159" t="s">
        <v>337</v>
      </c>
      <c r="B189" s="160">
        <v>7588</v>
      </c>
      <c r="C189" s="161" t="s">
        <v>329</v>
      </c>
      <c r="D189" s="146">
        <v>10.5</v>
      </c>
      <c r="E189" s="147">
        <v>4060485589564</v>
      </c>
      <c r="F189" s="4"/>
      <c r="G189" s="146"/>
      <c r="H189" s="146"/>
      <c r="I189" s="148">
        <v>819.9</v>
      </c>
      <c r="J189" s="146">
        <f t="shared" si="6"/>
        <v>0</v>
      </c>
      <c r="K189" s="149">
        <f t="shared" si="7"/>
        <v>0</v>
      </c>
      <c r="L189" s="150" t="s">
        <v>285</v>
      </c>
      <c r="M189" s="162" t="s">
        <v>286</v>
      </c>
      <c r="N189" s="163"/>
      <c r="O189" s="145"/>
      <c r="P189" s="145"/>
    </row>
    <row r="190" spans="1:16">
      <c r="A190" s="159" t="s">
        <v>338</v>
      </c>
      <c r="B190" s="160">
        <v>7588</v>
      </c>
      <c r="C190" s="161" t="s">
        <v>329</v>
      </c>
      <c r="D190" s="146">
        <v>11</v>
      </c>
      <c r="E190" s="147">
        <v>4060485589571</v>
      </c>
      <c r="F190" s="4"/>
      <c r="G190" s="146"/>
      <c r="H190" s="146"/>
      <c r="I190" s="148">
        <v>819.9</v>
      </c>
      <c r="J190" s="146">
        <f t="shared" si="6"/>
        <v>0</v>
      </c>
      <c r="K190" s="149">
        <f t="shared" si="7"/>
        <v>0</v>
      </c>
      <c r="L190" s="150" t="s">
        <v>285</v>
      </c>
      <c r="M190" s="162" t="s">
        <v>286</v>
      </c>
      <c r="N190" s="163"/>
      <c r="O190" s="145"/>
      <c r="P190" s="145"/>
    </row>
    <row r="191" spans="1:16">
      <c r="A191" s="159" t="s">
        <v>339</v>
      </c>
      <c r="B191" s="160">
        <v>7588</v>
      </c>
      <c r="C191" s="161" t="s">
        <v>340</v>
      </c>
      <c r="D191" s="146">
        <v>6.5</v>
      </c>
      <c r="E191" s="147">
        <v>4060485589588</v>
      </c>
      <c r="F191" s="4"/>
      <c r="G191" s="146"/>
      <c r="H191" s="146"/>
      <c r="I191" s="148">
        <v>749.9</v>
      </c>
      <c r="J191" s="146">
        <f t="shared" si="6"/>
        <v>0</v>
      </c>
      <c r="K191" s="149">
        <f t="shared" si="7"/>
        <v>0</v>
      </c>
      <c r="L191" s="150" t="s">
        <v>285</v>
      </c>
      <c r="M191" s="162" t="s">
        <v>286</v>
      </c>
      <c r="N191" s="163"/>
      <c r="O191" s="145"/>
      <c r="P191" s="145"/>
    </row>
    <row r="192" spans="1:16">
      <c r="A192" s="159" t="s">
        <v>341</v>
      </c>
      <c r="B192" s="160">
        <v>7588</v>
      </c>
      <c r="C192" s="161" t="s">
        <v>340</v>
      </c>
      <c r="D192" s="146">
        <v>7</v>
      </c>
      <c r="E192" s="147">
        <v>4060485589595</v>
      </c>
      <c r="F192" s="4"/>
      <c r="G192" s="146"/>
      <c r="H192" s="146"/>
      <c r="I192" s="148">
        <v>749.9</v>
      </c>
      <c r="J192" s="146">
        <f t="shared" si="6"/>
        <v>0</v>
      </c>
      <c r="K192" s="149">
        <f t="shared" si="7"/>
        <v>0</v>
      </c>
      <c r="L192" s="150" t="s">
        <v>285</v>
      </c>
      <c r="M192" s="162" t="s">
        <v>286</v>
      </c>
      <c r="N192" s="163"/>
      <c r="O192" s="145"/>
      <c r="P192" s="145"/>
    </row>
    <row r="193" spans="1:16">
      <c r="A193" s="159" t="s">
        <v>342</v>
      </c>
      <c r="B193" s="160">
        <v>7588</v>
      </c>
      <c r="C193" s="161" t="s">
        <v>340</v>
      </c>
      <c r="D193" s="146">
        <v>7.5</v>
      </c>
      <c r="E193" s="147">
        <v>4060485589601</v>
      </c>
      <c r="F193" s="4"/>
      <c r="G193" s="146"/>
      <c r="H193" s="146"/>
      <c r="I193" s="148">
        <v>749.9</v>
      </c>
      <c r="J193" s="146">
        <f t="shared" si="6"/>
        <v>0</v>
      </c>
      <c r="K193" s="149">
        <f t="shared" si="7"/>
        <v>0</v>
      </c>
      <c r="L193" s="150" t="s">
        <v>285</v>
      </c>
      <c r="M193" s="162" t="s">
        <v>286</v>
      </c>
      <c r="N193" s="163"/>
      <c r="O193" s="145"/>
      <c r="P193" s="145"/>
    </row>
    <row r="194" spans="1:16">
      <c r="A194" s="159" t="s">
        <v>343</v>
      </c>
      <c r="B194" s="160">
        <v>7588</v>
      </c>
      <c r="C194" s="161" t="s">
        <v>340</v>
      </c>
      <c r="D194" s="146">
        <v>8</v>
      </c>
      <c r="E194" s="147">
        <v>4060485589618</v>
      </c>
      <c r="F194" s="4"/>
      <c r="G194" s="146"/>
      <c r="H194" s="146"/>
      <c r="I194" s="148">
        <v>749.9</v>
      </c>
      <c r="J194" s="146">
        <f t="shared" si="6"/>
        <v>0</v>
      </c>
      <c r="K194" s="149">
        <f t="shared" si="7"/>
        <v>0</v>
      </c>
      <c r="L194" s="150" t="s">
        <v>285</v>
      </c>
      <c r="M194" s="162" t="s">
        <v>286</v>
      </c>
      <c r="N194" s="163"/>
      <c r="O194" s="145"/>
      <c r="P194" s="145"/>
    </row>
    <row r="195" spans="1:16">
      <c r="A195" s="159" t="s">
        <v>344</v>
      </c>
      <c r="B195" s="160">
        <v>7588</v>
      </c>
      <c r="C195" s="161" t="s">
        <v>340</v>
      </c>
      <c r="D195" s="146">
        <v>8.5</v>
      </c>
      <c r="E195" s="147">
        <v>4060485589625</v>
      </c>
      <c r="F195" s="4"/>
      <c r="G195" s="146"/>
      <c r="H195" s="146"/>
      <c r="I195" s="148">
        <v>749.9</v>
      </c>
      <c r="J195" s="146">
        <f t="shared" si="6"/>
        <v>0</v>
      </c>
      <c r="K195" s="149">
        <f t="shared" si="7"/>
        <v>0</v>
      </c>
      <c r="L195" s="150" t="s">
        <v>285</v>
      </c>
      <c r="M195" s="162" t="s">
        <v>286</v>
      </c>
      <c r="N195" s="163"/>
      <c r="O195" s="145"/>
      <c r="P195" s="145"/>
    </row>
    <row r="196" spans="1:16">
      <c r="A196" s="159" t="s">
        <v>345</v>
      </c>
      <c r="B196" s="160">
        <v>7588</v>
      </c>
      <c r="C196" s="161" t="s">
        <v>340</v>
      </c>
      <c r="D196" s="146">
        <v>9</v>
      </c>
      <c r="E196" s="147">
        <v>4060485589632</v>
      </c>
      <c r="F196" s="4"/>
      <c r="G196" s="146"/>
      <c r="H196" s="146"/>
      <c r="I196" s="148">
        <v>749.9</v>
      </c>
      <c r="J196" s="146">
        <f t="shared" si="6"/>
        <v>0</v>
      </c>
      <c r="K196" s="149">
        <f t="shared" si="7"/>
        <v>0</v>
      </c>
      <c r="L196" s="150" t="s">
        <v>285</v>
      </c>
      <c r="M196" s="162" t="s">
        <v>286</v>
      </c>
      <c r="N196" s="163"/>
      <c r="O196" s="145"/>
      <c r="P196" s="145"/>
    </row>
    <row r="197" spans="1:16">
      <c r="A197" s="159" t="s">
        <v>346</v>
      </c>
      <c r="B197" s="160">
        <v>7588</v>
      </c>
      <c r="C197" s="161" t="s">
        <v>340</v>
      </c>
      <c r="D197" s="146">
        <v>9.5</v>
      </c>
      <c r="E197" s="147">
        <v>4060485589649</v>
      </c>
      <c r="F197" s="4"/>
      <c r="G197" s="146"/>
      <c r="H197" s="146"/>
      <c r="I197" s="148">
        <v>749.9</v>
      </c>
      <c r="J197" s="146">
        <f t="shared" si="6"/>
        <v>0</v>
      </c>
      <c r="K197" s="149">
        <f t="shared" si="7"/>
        <v>0</v>
      </c>
      <c r="L197" s="150" t="s">
        <v>285</v>
      </c>
      <c r="M197" s="162" t="s">
        <v>286</v>
      </c>
      <c r="N197" s="163"/>
      <c r="O197" s="145"/>
      <c r="P197" s="145"/>
    </row>
    <row r="198" spans="1:16">
      <c r="A198" s="159" t="s">
        <v>347</v>
      </c>
      <c r="B198" s="160">
        <v>7588</v>
      </c>
      <c r="C198" s="161" t="s">
        <v>340</v>
      </c>
      <c r="D198" s="146">
        <v>10</v>
      </c>
      <c r="E198" s="147">
        <v>4060485589656</v>
      </c>
      <c r="F198" s="4"/>
      <c r="G198" s="146"/>
      <c r="H198" s="146"/>
      <c r="I198" s="148">
        <v>749.9</v>
      </c>
      <c r="J198" s="146">
        <f t="shared" si="6"/>
        <v>0</v>
      </c>
      <c r="K198" s="149">
        <f t="shared" si="7"/>
        <v>0</v>
      </c>
      <c r="L198" s="150" t="s">
        <v>285</v>
      </c>
      <c r="M198" s="162" t="s">
        <v>286</v>
      </c>
      <c r="N198" s="163"/>
      <c r="O198" s="145"/>
      <c r="P198" s="145"/>
    </row>
    <row r="199" spans="1:16">
      <c r="A199" s="159" t="s">
        <v>348</v>
      </c>
      <c r="B199" s="160">
        <v>7588</v>
      </c>
      <c r="C199" s="161" t="s">
        <v>340</v>
      </c>
      <c r="D199" s="146">
        <v>10.5</v>
      </c>
      <c r="E199" s="147">
        <v>4060485589663</v>
      </c>
      <c r="F199" s="4"/>
      <c r="G199" s="146"/>
      <c r="H199" s="146"/>
      <c r="I199" s="148">
        <v>749.9</v>
      </c>
      <c r="J199" s="146">
        <f t="shared" si="6"/>
        <v>0</v>
      </c>
      <c r="K199" s="149">
        <f t="shared" si="7"/>
        <v>0</v>
      </c>
      <c r="L199" s="150" t="s">
        <v>285</v>
      </c>
      <c r="M199" s="162" t="s">
        <v>286</v>
      </c>
      <c r="N199" s="163"/>
      <c r="O199" s="145"/>
      <c r="P199" s="145"/>
    </row>
    <row r="200" spans="1:16">
      <c r="A200" s="159" t="s">
        <v>349</v>
      </c>
      <c r="B200" s="160">
        <v>7588</v>
      </c>
      <c r="C200" s="161" t="s">
        <v>340</v>
      </c>
      <c r="D200" s="146">
        <v>11</v>
      </c>
      <c r="E200" s="147">
        <v>4060485589670</v>
      </c>
      <c r="F200" s="4"/>
      <c r="G200" s="146"/>
      <c r="H200" s="146"/>
      <c r="I200" s="148">
        <v>749.9</v>
      </c>
      <c r="J200" s="146">
        <f t="shared" si="6"/>
        <v>0</v>
      </c>
      <c r="K200" s="149">
        <f t="shared" si="7"/>
        <v>0</v>
      </c>
      <c r="L200" s="150" t="s">
        <v>285</v>
      </c>
      <c r="M200" s="162" t="s">
        <v>286</v>
      </c>
      <c r="N200" s="163"/>
      <c r="O200" s="145"/>
      <c r="P200" s="145"/>
    </row>
    <row r="201" spans="1:16">
      <c r="A201" s="159" t="s">
        <v>350</v>
      </c>
      <c r="B201" s="160">
        <v>7588</v>
      </c>
      <c r="C201" s="161" t="s">
        <v>351</v>
      </c>
      <c r="D201" s="146">
        <v>6.5</v>
      </c>
      <c r="E201" s="147">
        <v>4060485589687</v>
      </c>
      <c r="F201" s="4"/>
      <c r="G201" s="146"/>
      <c r="H201" s="146"/>
      <c r="I201" s="148">
        <v>749.9</v>
      </c>
      <c r="J201" s="146">
        <f t="shared" si="6"/>
        <v>0</v>
      </c>
      <c r="K201" s="149">
        <f t="shared" si="7"/>
        <v>0</v>
      </c>
      <c r="L201" s="150" t="s">
        <v>285</v>
      </c>
      <c r="M201" s="162" t="s">
        <v>286</v>
      </c>
      <c r="N201" s="163"/>
      <c r="O201" s="145"/>
      <c r="P201" s="145"/>
    </row>
    <row r="202" spans="1:16">
      <c r="A202" s="159" t="s">
        <v>352</v>
      </c>
      <c r="B202" s="160">
        <v>7588</v>
      </c>
      <c r="C202" s="161" t="s">
        <v>351</v>
      </c>
      <c r="D202" s="146">
        <v>7</v>
      </c>
      <c r="E202" s="147">
        <v>4060485589694</v>
      </c>
      <c r="F202" s="4"/>
      <c r="G202" s="146"/>
      <c r="H202" s="146"/>
      <c r="I202" s="148">
        <v>749.9</v>
      </c>
      <c r="J202" s="146">
        <f t="shared" ref="J202:J265" si="8">H202+G202+F202</f>
        <v>0</v>
      </c>
      <c r="K202" s="149">
        <f t="shared" ref="K202:K265" si="9">I202*J202</f>
        <v>0</v>
      </c>
      <c r="L202" s="150" t="s">
        <v>285</v>
      </c>
      <c r="M202" s="162" t="s">
        <v>286</v>
      </c>
      <c r="N202" s="163"/>
      <c r="O202" s="145"/>
      <c r="P202" s="145"/>
    </row>
    <row r="203" spans="1:16">
      <c r="A203" s="159" t="s">
        <v>353</v>
      </c>
      <c r="B203" s="160">
        <v>7588</v>
      </c>
      <c r="C203" s="161" t="s">
        <v>351</v>
      </c>
      <c r="D203" s="146">
        <v>7.5</v>
      </c>
      <c r="E203" s="147">
        <v>4060485589700</v>
      </c>
      <c r="F203" s="4"/>
      <c r="G203" s="146"/>
      <c r="H203" s="146"/>
      <c r="I203" s="148">
        <v>749.9</v>
      </c>
      <c r="J203" s="146">
        <f t="shared" si="8"/>
        <v>0</v>
      </c>
      <c r="K203" s="149">
        <f t="shared" si="9"/>
        <v>0</v>
      </c>
      <c r="L203" s="150" t="s">
        <v>285</v>
      </c>
      <c r="M203" s="162" t="s">
        <v>286</v>
      </c>
      <c r="N203" s="163"/>
      <c r="O203" s="145"/>
      <c r="P203" s="145"/>
    </row>
    <row r="204" spans="1:16">
      <c r="A204" s="159" t="s">
        <v>354</v>
      </c>
      <c r="B204" s="160">
        <v>7588</v>
      </c>
      <c r="C204" s="161" t="s">
        <v>351</v>
      </c>
      <c r="D204" s="146">
        <v>8</v>
      </c>
      <c r="E204" s="147">
        <v>4060485589717</v>
      </c>
      <c r="F204" s="4"/>
      <c r="G204" s="146"/>
      <c r="H204" s="146"/>
      <c r="I204" s="148">
        <v>749.9</v>
      </c>
      <c r="J204" s="146">
        <f t="shared" si="8"/>
        <v>0</v>
      </c>
      <c r="K204" s="149">
        <f t="shared" si="9"/>
        <v>0</v>
      </c>
      <c r="L204" s="150" t="s">
        <v>285</v>
      </c>
      <c r="M204" s="162" t="s">
        <v>286</v>
      </c>
      <c r="N204" s="163"/>
      <c r="O204" s="145"/>
      <c r="P204" s="145"/>
    </row>
    <row r="205" spans="1:16">
      <c r="A205" s="159" t="s">
        <v>355</v>
      </c>
      <c r="B205" s="160">
        <v>7588</v>
      </c>
      <c r="C205" s="161" t="s">
        <v>351</v>
      </c>
      <c r="D205" s="146">
        <v>8.5</v>
      </c>
      <c r="E205" s="147">
        <v>4060485589724</v>
      </c>
      <c r="F205" s="4"/>
      <c r="G205" s="146"/>
      <c r="H205" s="146"/>
      <c r="I205" s="148">
        <v>749.9</v>
      </c>
      <c r="J205" s="146">
        <f t="shared" si="8"/>
        <v>0</v>
      </c>
      <c r="K205" s="149">
        <f t="shared" si="9"/>
        <v>0</v>
      </c>
      <c r="L205" s="150" t="s">
        <v>285</v>
      </c>
      <c r="M205" s="162" t="s">
        <v>286</v>
      </c>
      <c r="N205" s="163"/>
      <c r="O205" s="145"/>
      <c r="P205" s="145"/>
    </row>
    <row r="206" spans="1:16">
      <c r="A206" s="159" t="s">
        <v>356</v>
      </c>
      <c r="B206" s="160">
        <v>7588</v>
      </c>
      <c r="C206" s="161" t="s">
        <v>351</v>
      </c>
      <c r="D206" s="146">
        <v>9</v>
      </c>
      <c r="E206" s="147">
        <v>4060485589731</v>
      </c>
      <c r="F206" s="4"/>
      <c r="G206" s="146"/>
      <c r="H206" s="146"/>
      <c r="I206" s="148">
        <v>749.9</v>
      </c>
      <c r="J206" s="146">
        <f t="shared" si="8"/>
        <v>0</v>
      </c>
      <c r="K206" s="149">
        <f t="shared" si="9"/>
        <v>0</v>
      </c>
      <c r="L206" s="150" t="s">
        <v>285</v>
      </c>
      <c r="M206" s="162" t="s">
        <v>286</v>
      </c>
      <c r="N206" s="163"/>
      <c r="O206" s="145"/>
      <c r="P206" s="145"/>
    </row>
    <row r="207" spans="1:16">
      <c r="A207" s="159" t="s">
        <v>357</v>
      </c>
      <c r="B207" s="160">
        <v>7588</v>
      </c>
      <c r="C207" s="161" t="s">
        <v>351</v>
      </c>
      <c r="D207" s="146">
        <v>9.5</v>
      </c>
      <c r="E207" s="147">
        <v>4060485589748</v>
      </c>
      <c r="F207" s="4"/>
      <c r="G207" s="146"/>
      <c r="H207" s="146"/>
      <c r="I207" s="148">
        <v>749.9</v>
      </c>
      <c r="J207" s="146">
        <f t="shared" si="8"/>
        <v>0</v>
      </c>
      <c r="K207" s="149">
        <f t="shared" si="9"/>
        <v>0</v>
      </c>
      <c r="L207" s="150" t="s">
        <v>285</v>
      </c>
      <c r="M207" s="162" t="s">
        <v>286</v>
      </c>
      <c r="N207" s="163"/>
      <c r="O207" s="145"/>
      <c r="P207" s="145"/>
    </row>
    <row r="208" spans="1:16">
      <c r="A208" s="159" t="s">
        <v>358</v>
      </c>
      <c r="B208" s="160">
        <v>7588</v>
      </c>
      <c r="C208" s="161" t="s">
        <v>351</v>
      </c>
      <c r="D208" s="146">
        <v>10</v>
      </c>
      <c r="E208" s="147">
        <v>4060485589755</v>
      </c>
      <c r="F208" s="4"/>
      <c r="G208" s="146"/>
      <c r="H208" s="146"/>
      <c r="I208" s="148">
        <v>749.9</v>
      </c>
      <c r="J208" s="146">
        <f t="shared" si="8"/>
        <v>0</v>
      </c>
      <c r="K208" s="149">
        <f t="shared" si="9"/>
        <v>0</v>
      </c>
      <c r="L208" s="150" t="s">
        <v>285</v>
      </c>
      <c r="M208" s="162" t="s">
        <v>286</v>
      </c>
      <c r="N208" s="163"/>
      <c r="O208" s="145"/>
      <c r="P208" s="145"/>
    </row>
    <row r="209" spans="1:16">
      <c r="A209" s="159" t="s">
        <v>359</v>
      </c>
      <c r="B209" s="160">
        <v>7588</v>
      </c>
      <c r="C209" s="161" t="s">
        <v>351</v>
      </c>
      <c r="D209" s="146">
        <v>10.5</v>
      </c>
      <c r="E209" s="147">
        <v>4060485589762</v>
      </c>
      <c r="F209" s="4"/>
      <c r="G209" s="146"/>
      <c r="H209" s="146"/>
      <c r="I209" s="148">
        <v>749.9</v>
      </c>
      <c r="J209" s="146">
        <f t="shared" si="8"/>
        <v>0</v>
      </c>
      <c r="K209" s="149">
        <f t="shared" si="9"/>
        <v>0</v>
      </c>
      <c r="L209" s="150" t="s">
        <v>285</v>
      </c>
      <c r="M209" s="162" t="s">
        <v>286</v>
      </c>
      <c r="N209" s="163"/>
      <c r="O209" s="145"/>
      <c r="P209" s="145"/>
    </row>
    <row r="210" spans="1:16">
      <c r="A210" s="159" t="s">
        <v>360</v>
      </c>
      <c r="B210" s="160">
        <v>7588</v>
      </c>
      <c r="C210" s="161" t="s">
        <v>351</v>
      </c>
      <c r="D210" s="146">
        <v>11</v>
      </c>
      <c r="E210" s="147">
        <v>4060485589779</v>
      </c>
      <c r="F210" s="4"/>
      <c r="G210" s="146"/>
      <c r="H210" s="146"/>
      <c r="I210" s="148">
        <v>749.9</v>
      </c>
      <c r="J210" s="146">
        <f t="shared" si="8"/>
        <v>0</v>
      </c>
      <c r="K210" s="149">
        <f t="shared" si="9"/>
        <v>0</v>
      </c>
      <c r="L210" s="150" t="s">
        <v>285</v>
      </c>
      <c r="M210" s="162" t="s">
        <v>286</v>
      </c>
      <c r="N210" s="163"/>
      <c r="O210" s="145"/>
      <c r="P210" s="145"/>
    </row>
    <row r="211" spans="1:16">
      <c r="A211" s="159" t="s">
        <v>361</v>
      </c>
      <c r="B211" s="160">
        <v>7588</v>
      </c>
      <c r="C211" s="161" t="s">
        <v>362</v>
      </c>
      <c r="D211" s="146">
        <v>6.5</v>
      </c>
      <c r="E211" s="147">
        <v>4060485589786</v>
      </c>
      <c r="F211" s="4"/>
      <c r="G211" s="146"/>
      <c r="H211" s="146"/>
      <c r="I211" s="148">
        <v>579.9</v>
      </c>
      <c r="J211" s="146">
        <f t="shared" si="8"/>
        <v>0</v>
      </c>
      <c r="K211" s="149">
        <f t="shared" si="9"/>
        <v>0</v>
      </c>
      <c r="L211" s="150" t="s">
        <v>285</v>
      </c>
      <c r="M211" s="162" t="s">
        <v>286</v>
      </c>
      <c r="N211" s="163"/>
      <c r="O211" s="145"/>
      <c r="P211" s="145"/>
    </row>
    <row r="212" spans="1:16">
      <c r="A212" s="159" t="s">
        <v>363</v>
      </c>
      <c r="B212" s="160">
        <v>7588</v>
      </c>
      <c r="C212" s="161" t="s">
        <v>362</v>
      </c>
      <c r="D212" s="146">
        <v>7</v>
      </c>
      <c r="E212" s="147">
        <v>4060485589793</v>
      </c>
      <c r="F212" s="4"/>
      <c r="G212" s="146"/>
      <c r="H212" s="146"/>
      <c r="I212" s="148">
        <v>579.9</v>
      </c>
      <c r="J212" s="146">
        <f t="shared" si="8"/>
        <v>0</v>
      </c>
      <c r="K212" s="149">
        <f t="shared" si="9"/>
        <v>0</v>
      </c>
      <c r="L212" s="150" t="s">
        <v>285</v>
      </c>
      <c r="M212" s="162" t="s">
        <v>286</v>
      </c>
      <c r="N212" s="163"/>
      <c r="O212" s="145"/>
      <c r="P212" s="145"/>
    </row>
    <row r="213" spans="1:16">
      <c r="A213" s="159" t="s">
        <v>364</v>
      </c>
      <c r="B213" s="160">
        <v>7588</v>
      </c>
      <c r="C213" s="161" t="s">
        <v>362</v>
      </c>
      <c r="D213" s="146">
        <v>7.5</v>
      </c>
      <c r="E213" s="147">
        <v>4060485589809</v>
      </c>
      <c r="F213" s="4"/>
      <c r="G213" s="146"/>
      <c r="H213" s="146"/>
      <c r="I213" s="148">
        <v>579.9</v>
      </c>
      <c r="J213" s="146">
        <f t="shared" si="8"/>
        <v>0</v>
      </c>
      <c r="K213" s="149">
        <f t="shared" si="9"/>
        <v>0</v>
      </c>
      <c r="L213" s="150" t="s">
        <v>285</v>
      </c>
      <c r="M213" s="162" t="s">
        <v>286</v>
      </c>
      <c r="N213" s="163"/>
      <c r="O213" s="145"/>
      <c r="P213" s="145"/>
    </row>
    <row r="214" spans="1:16">
      <c r="A214" s="159" t="s">
        <v>365</v>
      </c>
      <c r="B214" s="160">
        <v>7588</v>
      </c>
      <c r="C214" s="161" t="s">
        <v>362</v>
      </c>
      <c r="D214" s="146">
        <v>8</v>
      </c>
      <c r="E214" s="147">
        <v>4060485589816</v>
      </c>
      <c r="F214" s="4"/>
      <c r="G214" s="146"/>
      <c r="H214" s="146"/>
      <c r="I214" s="148">
        <v>579.9</v>
      </c>
      <c r="J214" s="146">
        <f t="shared" si="8"/>
        <v>0</v>
      </c>
      <c r="K214" s="149">
        <f t="shared" si="9"/>
        <v>0</v>
      </c>
      <c r="L214" s="150" t="s">
        <v>285</v>
      </c>
      <c r="M214" s="162" t="s">
        <v>286</v>
      </c>
      <c r="N214" s="163"/>
      <c r="O214" s="145"/>
      <c r="P214" s="145"/>
    </row>
    <row r="215" spans="1:16">
      <c r="A215" s="159" t="s">
        <v>366</v>
      </c>
      <c r="B215" s="160">
        <v>7588</v>
      </c>
      <c r="C215" s="161" t="s">
        <v>362</v>
      </c>
      <c r="D215" s="146">
        <v>8.5</v>
      </c>
      <c r="E215" s="147">
        <v>4060485589823</v>
      </c>
      <c r="F215" s="4"/>
      <c r="G215" s="146"/>
      <c r="H215" s="146"/>
      <c r="I215" s="148">
        <v>579.9</v>
      </c>
      <c r="J215" s="146">
        <f t="shared" si="8"/>
        <v>0</v>
      </c>
      <c r="K215" s="149">
        <f t="shared" si="9"/>
        <v>0</v>
      </c>
      <c r="L215" s="150" t="s">
        <v>285</v>
      </c>
      <c r="M215" s="162" t="s">
        <v>286</v>
      </c>
      <c r="N215" s="163"/>
      <c r="O215" s="145"/>
      <c r="P215" s="145"/>
    </row>
    <row r="216" spans="1:16">
      <c r="A216" s="159" t="s">
        <v>367</v>
      </c>
      <c r="B216" s="160">
        <v>7588</v>
      </c>
      <c r="C216" s="161" t="s">
        <v>362</v>
      </c>
      <c r="D216" s="146">
        <v>9</v>
      </c>
      <c r="E216" s="147">
        <v>4060485589830</v>
      </c>
      <c r="F216" s="4"/>
      <c r="G216" s="146"/>
      <c r="H216" s="146"/>
      <c r="I216" s="148">
        <v>579.9</v>
      </c>
      <c r="J216" s="146">
        <f t="shared" si="8"/>
        <v>0</v>
      </c>
      <c r="K216" s="149">
        <f t="shared" si="9"/>
        <v>0</v>
      </c>
      <c r="L216" s="150" t="s">
        <v>285</v>
      </c>
      <c r="M216" s="162" t="s">
        <v>286</v>
      </c>
      <c r="N216" s="163"/>
      <c r="O216" s="145"/>
      <c r="P216" s="145"/>
    </row>
    <row r="217" spans="1:16">
      <c r="A217" s="159" t="s">
        <v>368</v>
      </c>
      <c r="B217" s="160">
        <v>7588</v>
      </c>
      <c r="C217" s="161" t="s">
        <v>362</v>
      </c>
      <c r="D217" s="146">
        <v>9.5</v>
      </c>
      <c r="E217" s="147">
        <v>4060485589847</v>
      </c>
      <c r="F217" s="4"/>
      <c r="G217" s="146"/>
      <c r="H217" s="146"/>
      <c r="I217" s="148">
        <v>579.9</v>
      </c>
      <c r="J217" s="146">
        <f t="shared" si="8"/>
        <v>0</v>
      </c>
      <c r="K217" s="149">
        <f t="shared" si="9"/>
        <v>0</v>
      </c>
      <c r="L217" s="150" t="s">
        <v>285</v>
      </c>
      <c r="M217" s="162" t="s">
        <v>286</v>
      </c>
      <c r="N217" s="163"/>
      <c r="O217" s="145"/>
      <c r="P217" s="145"/>
    </row>
    <row r="218" spans="1:16">
      <c r="A218" s="159" t="s">
        <v>369</v>
      </c>
      <c r="B218" s="160">
        <v>7588</v>
      </c>
      <c r="C218" s="161" t="s">
        <v>362</v>
      </c>
      <c r="D218" s="146">
        <v>10</v>
      </c>
      <c r="E218" s="147">
        <v>4060485589854</v>
      </c>
      <c r="F218" s="4"/>
      <c r="G218" s="146"/>
      <c r="H218" s="146"/>
      <c r="I218" s="148">
        <v>579.9</v>
      </c>
      <c r="J218" s="146">
        <f t="shared" si="8"/>
        <v>0</v>
      </c>
      <c r="K218" s="149">
        <f t="shared" si="9"/>
        <v>0</v>
      </c>
      <c r="L218" s="150" t="s">
        <v>285</v>
      </c>
      <c r="M218" s="162" t="s">
        <v>286</v>
      </c>
      <c r="N218" s="163"/>
      <c r="O218" s="145"/>
      <c r="P218" s="145"/>
    </row>
    <row r="219" spans="1:16">
      <c r="A219" s="159" t="s">
        <v>370</v>
      </c>
      <c r="B219" s="160">
        <v>7588</v>
      </c>
      <c r="C219" s="161" t="s">
        <v>362</v>
      </c>
      <c r="D219" s="146">
        <v>10.5</v>
      </c>
      <c r="E219" s="147">
        <v>4060485589861</v>
      </c>
      <c r="F219" s="4"/>
      <c r="G219" s="146"/>
      <c r="H219" s="146"/>
      <c r="I219" s="148">
        <v>579.9</v>
      </c>
      <c r="J219" s="146">
        <f t="shared" si="8"/>
        <v>0</v>
      </c>
      <c r="K219" s="149">
        <f t="shared" si="9"/>
        <v>0</v>
      </c>
      <c r="L219" s="150" t="s">
        <v>285</v>
      </c>
      <c r="M219" s="162" t="s">
        <v>286</v>
      </c>
      <c r="N219" s="163"/>
      <c r="O219" s="145"/>
      <c r="P219" s="145"/>
    </row>
    <row r="220" spans="1:16">
      <c r="A220" s="159" t="s">
        <v>371</v>
      </c>
      <c r="B220" s="160">
        <v>7588</v>
      </c>
      <c r="C220" s="161" t="s">
        <v>362</v>
      </c>
      <c r="D220" s="146">
        <v>11</v>
      </c>
      <c r="E220" s="147">
        <v>4060485589878</v>
      </c>
      <c r="F220" s="4"/>
      <c r="G220" s="146"/>
      <c r="H220" s="146"/>
      <c r="I220" s="148">
        <v>579.9</v>
      </c>
      <c r="J220" s="146">
        <f t="shared" si="8"/>
        <v>0</v>
      </c>
      <c r="K220" s="149">
        <f t="shared" si="9"/>
        <v>0</v>
      </c>
      <c r="L220" s="150" t="s">
        <v>285</v>
      </c>
      <c r="M220" s="162" t="s">
        <v>286</v>
      </c>
      <c r="N220" s="163"/>
      <c r="O220" s="145"/>
      <c r="P220" s="145"/>
    </row>
    <row r="221" spans="1:16">
      <c r="A221" s="159" t="s">
        <v>372</v>
      </c>
      <c r="B221" s="160">
        <v>7588</v>
      </c>
      <c r="C221" s="161" t="s">
        <v>373</v>
      </c>
      <c r="D221" s="146">
        <v>6.5</v>
      </c>
      <c r="E221" s="147">
        <v>4060485589885</v>
      </c>
      <c r="F221" s="4"/>
      <c r="G221" s="146"/>
      <c r="H221" s="146"/>
      <c r="I221" s="148">
        <v>579.9</v>
      </c>
      <c r="J221" s="146">
        <f t="shared" si="8"/>
        <v>0</v>
      </c>
      <c r="K221" s="149">
        <f t="shared" si="9"/>
        <v>0</v>
      </c>
      <c r="L221" s="150" t="s">
        <v>285</v>
      </c>
      <c r="M221" s="162" t="s">
        <v>286</v>
      </c>
      <c r="N221" s="163"/>
      <c r="O221" s="145"/>
      <c r="P221" s="145"/>
    </row>
    <row r="222" spans="1:16">
      <c r="A222" s="159" t="s">
        <v>374</v>
      </c>
      <c r="B222" s="160">
        <v>7588</v>
      </c>
      <c r="C222" s="161" t="s">
        <v>373</v>
      </c>
      <c r="D222" s="146">
        <v>7</v>
      </c>
      <c r="E222" s="147">
        <v>4060485589892</v>
      </c>
      <c r="F222" s="4"/>
      <c r="G222" s="146"/>
      <c r="H222" s="146"/>
      <c r="I222" s="148">
        <v>579.9</v>
      </c>
      <c r="J222" s="146">
        <f t="shared" si="8"/>
        <v>0</v>
      </c>
      <c r="K222" s="149">
        <f t="shared" si="9"/>
        <v>0</v>
      </c>
      <c r="L222" s="150" t="s">
        <v>285</v>
      </c>
      <c r="M222" s="162" t="s">
        <v>286</v>
      </c>
      <c r="N222" s="163"/>
      <c r="O222" s="145"/>
      <c r="P222" s="145"/>
    </row>
    <row r="223" spans="1:16">
      <c r="A223" s="159" t="s">
        <v>375</v>
      </c>
      <c r="B223" s="160">
        <v>7588</v>
      </c>
      <c r="C223" s="161" t="s">
        <v>373</v>
      </c>
      <c r="D223" s="146">
        <v>7.5</v>
      </c>
      <c r="E223" s="147">
        <v>4060485589908</v>
      </c>
      <c r="F223" s="4"/>
      <c r="G223" s="146"/>
      <c r="H223" s="146"/>
      <c r="I223" s="148">
        <v>579.9</v>
      </c>
      <c r="J223" s="146">
        <f t="shared" si="8"/>
        <v>0</v>
      </c>
      <c r="K223" s="149">
        <f t="shared" si="9"/>
        <v>0</v>
      </c>
      <c r="L223" s="150" t="s">
        <v>285</v>
      </c>
      <c r="M223" s="162" t="s">
        <v>286</v>
      </c>
      <c r="N223" s="163"/>
      <c r="O223" s="145"/>
      <c r="P223" s="145"/>
    </row>
    <row r="224" spans="1:16">
      <c r="A224" s="159" t="s">
        <v>376</v>
      </c>
      <c r="B224" s="160">
        <v>7588</v>
      </c>
      <c r="C224" s="161" t="s">
        <v>373</v>
      </c>
      <c r="D224" s="146">
        <v>8</v>
      </c>
      <c r="E224" s="147">
        <v>4060485589915</v>
      </c>
      <c r="F224" s="4"/>
      <c r="G224" s="146"/>
      <c r="H224" s="146"/>
      <c r="I224" s="148">
        <v>579.9</v>
      </c>
      <c r="J224" s="146">
        <f t="shared" si="8"/>
        <v>0</v>
      </c>
      <c r="K224" s="149">
        <f t="shared" si="9"/>
        <v>0</v>
      </c>
      <c r="L224" s="150" t="s">
        <v>285</v>
      </c>
      <c r="M224" s="162" t="s">
        <v>286</v>
      </c>
      <c r="N224" s="163"/>
      <c r="O224" s="145"/>
      <c r="P224" s="145"/>
    </row>
    <row r="225" spans="1:16">
      <c r="A225" s="159" t="s">
        <v>377</v>
      </c>
      <c r="B225" s="160">
        <v>7588</v>
      </c>
      <c r="C225" s="161" t="s">
        <v>373</v>
      </c>
      <c r="D225" s="146">
        <v>8.5</v>
      </c>
      <c r="E225" s="147">
        <v>4060485589922</v>
      </c>
      <c r="F225" s="4"/>
      <c r="G225" s="146"/>
      <c r="H225" s="146"/>
      <c r="I225" s="148">
        <v>579.9</v>
      </c>
      <c r="J225" s="146">
        <f t="shared" si="8"/>
        <v>0</v>
      </c>
      <c r="K225" s="149">
        <f t="shared" si="9"/>
        <v>0</v>
      </c>
      <c r="L225" s="150" t="s">
        <v>285</v>
      </c>
      <c r="M225" s="162" t="s">
        <v>286</v>
      </c>
      <c r="N225" s="163"/>
      <c r="O225" s="145"/>
      <c r="P225" s="145"/>
    </row>
    <row r="226" spans="1:16">
      <c r="A226" s="159" t="s">
        <v>378</v>
      </c>
      <c r="B226" s="160">
        <v>7588</v>
      </c>
      <c r="C226" s="161" t="s">
        <v>373</v>
      </c>
      <c r="D226" s="146">
        <v>9</v>
      </c>
      <c r="E226" s="147">
        <v>4060485589939</v>
      </c>
      <c r="F226" s="4"/>
      <c r="G226" s="146"/>
      <c r="H226" s="146"/>
      <c r="I226" s="148">
        <v>579.9</v>
      </c>
      <c r="J226" s="146">
        <f t="shared" si="8"/>
        <v>0</v>
      </c>
      <c r="K226" s="149">
        <f t="shared" si="9"/>
        <v>0</v>
      </c>
      <c r="L226" s="150" t="s">
        <v>285</v>
      </c>
      <c r="M226" s="162" t="s">
        <v>286</v>
      </c>
      <c r="N226" s="163"/>
      <c r="O226" s="145"/>
      <c r="P226" s="145"/>
    </row>
    <row r="227" spans="1:16">
      <c r="A227" s="159" t="s">
        <v>379</v>
      </c>
      <c r="B227" s="160">
        <v>7588</v>
      </c>
      <c r="C227" s="161" t="s">
        <v>373</v>
      </c>
      <c r="D227" s="146">
        <v>9.5</v>
      </c>
      <c r="E227" s="147">
        <v>4060485589946</v>
      </c>
      <c r="F227" s="4"/>
      <c r="G227" s="146"/>
      <c r="H227" s="146"/>
      <c r="I227" s="148">
        <v>579.9</v>
      </c>
      <c r="J227" s="146">
        <f t="shared" si="8"/>
        <v>0</v>
      </c>
      <c r="K227" s="149">
        <f t="shared" si="9"/>
        <v>0</v>
      </c>
      <c r="L227" s="150" t="s">
        <v>285</v>
      </c>
      <c r="M227" s="162" t="s">
        <v>286</v>
      </c>
      <c r="N227" s="163"/>
      <c r="O227" s="145"/>
      <c r="P227" s="145"/>
    </row>
    <row r="228" spans="1:16">
      <c r="A228" s="159" t="s">
        <v>380</v>
      </c>
      <c r="B228" s="160">
        <v>7588</v>
      </c>
      <c r="C228" s="161" t="s">
        <v>373</v>
      </c>
      <c r="D228" s="146">
        <v>10</v>
      </c>
      <c r="E228" s="147">
        <v>4060485589953</v>
      </c>
      <c r="F228" s="4"/>
      <c r="G228" s="146"/>
      <c r="H228" s="146"/>
      <c r="I228" s="148">
        <v>579.9</v>
      </c>
      <c r="J228" s="146">
        <f t="shared" si="8"/>
        <v>0</v>
      </c>
      <c r="K228" s="149">
        <f t="shared" si="9"/>
        <v>0</v>
      </c>
      <c r="L228" s="150" t="s">
        <v>285</v>
      </c>
      <c r="M228" s="162" t="s">
        <v>286</v>
      </c>
      <c r="N228" s="163"/>
      <c r="O228" s="145"/>
      <c r="P228" s="145"/>
    </row>
    <row r="229" spans="1:16">
      <c r="A229" s="159" t="s">
        <v>381</v>
      </c>
      <c r="B229" s="160">
        <v>7588</v>
      </c>
      <c r="C229" s="161" t="s">
        <v>373</v>
      </c>
      <c r="D229" s="146">
        <v>10.5</v>
      </c>
      <c r="E229" s="147">
        <v>4060485589960</v>
      </c>
      <c r="F229" s="4"/>
      <c r="G229" s="146"/>
      <c r="H229" s="146"/>
      <c r="I229" s="148">
        <v>579.9</v>
      </c>
      <c r="J229" s="146">
        <f t="shared" si="8"/>
        <v>0</v>
      </c>
      <c r="K229" s="149">
        <f t="shared" si="9"/>
        <v>0</v>
      </c>
      <c r="L229" s="150" t="s">
        <v>285</v>
      </c>
      <c r="M229" s="162" t="s">
        <v>286</v>
      </c>
      <c r="N229" s="163"/>
      <c r="O229" s="145"/>
      <c r="P229" s="145"/>
    </row>
    <row r="230" spans="1:16">
      <c r="A230" s="159" t="s">
        <v>382</v>
      </c>
      <c r="B230" s="160">
        <v>7588</v>
      </c>
      <c r="C230" s="161" t="s">
        <v>373</v>
      </c>
      <c r="D230" s="146">
        <v>11</v>
      </c>
      <c r="E230" s="147">
        <v>4060485589977</v>
      </c>
      <c r="F230" s="4"/>
      <c r="G230" s="146"/>
      <c r="H230" s="146"/>
      <c r="I230" s="148">
        <v>579.9</v>
      </c>
      <c r="J230" s="146">
        <f t="shared" si="8"/>
        <v>0</v>
      </c>
      <c r="K230" s="149">
        <f t="shared" si="9"/>
        <v>0</v>
      </c>
      <c r="L230" s="150" t="s">
        <v>285</v>
      </c>
      <c r="M230" s="162" t="s">
        <v>286</v>
      </c>
      <c r="N230" s="163"/>
      <c r="O230" s="145"/>
      <c r="P230" s="145"/>
    </row>
    <row r="231" spans="1:16">
      <c r="A231" s="159" t="s">
        <v>383</v>
      </c>
      <c r="B231" s="160">
        <v>7702</v>
      </c>
      <c r="C231" s="161" t="s">
        <v>384</v>
      </c>
      <c r="D231" s="146">
        <v>7</v>
      </c>
      <c r="E231" s="147">
        <v>4060485658345</v>
      </c>
      <c r="F231" s="4"/>
      <c r="G231" s="146"/>
      <c r="H231" s="146"/>
      <c r="I231" s="148">
        <v>199.9</v>
      </c>
      <c r="J231" s="146">
        <f t="shared" si="8"/>
        <v>0</v>
      </c>
      <c r="K231" s="149">
        <f t="shared" si="9"/>
        <v>0</v>
      </c>
      <c r="L231" s="150" t="s">
        <v>285</v>
      </c>
      <c r="M231" s="162" t="s">
        <v>286</v>
      </c>
      <c r="N231" s="163"/>
      <c r="O231" s="145"/>
      <c r="P231" s="145"/>
    </row>
    <row r="232" spans="1:16">
      <c r="A232" s="159" t="s">
        <v>385</v>
      </c>
      <c r="B232" s="160">
        <v>7702</v>
      </c>
      <c r="C232" s="161" t="s">
        <v>384</v>
      </c>
      <c r="D232" s="146">
        <v>7.5</v>
      </c>
      <c r="E232" s="147">
        <v>4060485677841</v>
      </c>
      <c r="F232" s="4"/>
      <c r="G232" s="146"/>
      <c r="H232" s="146"/>
      <c r="I232" s="148">
        <v>199.9</v>
      </c>
      <c r="J232" s="146">
        <f t="shared" si="8"/>
        <v>0</v>
      </c>
      <c r="K232" s="149">
        <f t="shared" si="9"/>
        <v>0</v>
      </c>
      <c r="L232" s="150" t="s">
        <v>285</v>
      </c>
      <c r="M232" s="162" t="s">
        <v>286</v>
      </c>
      <c r="N232" s="163"/>
      <c r="O232" s="145"/>
      <c r="P232" s="145"/>
    </row>
    <row r="233" spans="1:16">
      <c r="A233" s="159" t="s">
        <v>386</v>
      </c>
      <c r="B233" s="160">
        <v>7702</v>
      </c>
      <c r="C233" s="161" t="s">
        <v>384</v>
      </c>
      <c r="D233" s="146">
        <v>8</v>
      </c>
      <c r="E233" s="147">
        <v>4060485658352</v>
      </c>
      <c r="F233" s="4"/>
      <c r="G233" s="146"/>
      <c r="H233" s="146"/>
      <c r="I233" s="148">
        <v>199.9</v>
      </c>
      <c r="J233" s="146">
        <f t="shared" si="8"/>
        <v>0</v>
      </c>
      <c r="K233" s="149">
        <f t="shared" si="9"/>
        <v>0</v>
      </c>
      <c r="L233" s="150" t="s">
        <v>285</v>
      </c>
      <c r="M233" s="162" t="s">
        <v>286</v>
      </c>
      <c r="N233" s="163"/>
      <c r="O233" s="145"/>
      <c r="P233" s="145"/>
    </row>
    <row r="234" spans="1:16">
      <c r="A234" s="159" t="s">
        <v>387</v>
      </c>
      <c r="B234" s="160">
        <v>7702</v>
      </c>
      <c r="C234" s="161" t="s">
        <v>384</v>
      </c>
      <c r="D234" s="146">
        <v>8.5</v>
      </c>
      <c r="E234" s="147">
        <v>4060485677858</v>
      </c>
      <c r="F234" s="4"/>
      <c r="G234" s="146"/>
      <c r="H234" s="146"/>
      <c r="I234" s="148">
        <v>199.9</v>
      </c>
      <c r="J234" s="146">
        <f t="shared" si="8"/>
        <v>0</v>
      </c>
      <c r="K234" s="149">
        <f t="shared" si="9"/>
        <v>0</v>
      </c>
      <c r="L234" s="150" t="s">
        <v>285</v>
      </c>
      <c r="M234" s="162" t="s">
        <v>286</v>
      </c>
      <c r="N234" s="163"/>
      <c r="O234" s="145"/>
      <c r="P234" s="145"/>
    </row>
    <row r="235" spans="1:16">
      <c r="A235" s="159" t="s">
        <v>388</v>
      </c>
      <c r="B235" s="160">
        <v>7702</v>
      </c>
      <c r="C235" s="161" t="s">
        <v>384</v>
      </c>
      <c r="D235" s="146">
        <v>9</v>
      </c>
      <c r="E235" s="147">
        <v>4060485658369</v>
      </c>
      <c r="F235" s="4"/>
      <c r="G235" s="146"/>
      <c r="H235" s="146"/>
      <c r="I235" s="148">
        <v>199.9</v>
      </c>
      <c r="J235" s="146">
        <f t="shared" si="8"/>
        <v>0</v>
      </c>
      <c r="K235" s="149">
        <f t="shared" si="9"/>
        <v>0</v>
      </c>
      <c r="L235" s="150" t="s">
        <v>285</v>
      </c>
      <c r="M235" s="162" t="s">
        <v>286</v>
      </c>
      <c r="N235" s="163"/>
      <c r="O235" s="145"/>
      <c r="P235" s="145"/>
    </row>
    <row r="236" spans="1:16">
      <c r="A236" s="159" t="s">
        <v>389</v>
      </c>
      <c r="B236" s="160">
        <v>7702</v>
      </c>
      <c r="C236" s="161" t="s">
        <v>384</v>
      </c>
      <c r="D236" s="146">
        <v>9.5</v>
      </c>
      <c r="E236" s="147">
        <v>4060485677865</v>
      </c>
      <c r="F236" s="4"/>
      <c r="G236" s="146"/>
      <c r="H236" s="146"/>
      <c r="I236" s="148">
        <v>199.9</v>
      </c>
      <c r="J236" s="146">
        <f t="shared" si="8"/>
        <v>0</v>
      </c>
      <c r="K236" s="149">
        <f t="shared" si="9"/>
        <v>0</v>
      </c>
      <c r="L236" s="150" t="s">
        <v>285</v>
      </c>
      <c r="M236" s="162" t="s">
        <v>286</v>
      </c>
      <c r="N236" s="163"/>
      <c r="O236" s="145"/>
      <c r="P236" s="145"/>
    </row>
    <row r="237" spans="1:16">
      <c r="A237" s="159" t="s">
        <v>390</v>
      </c>
      <c r="B237" s="160">
        <v>7702</v>
      </c>
      <c r="C237" s="161" t="s">
        <v>384</v>
      </c>
      <c r="D237" s="146">
        <v>10</v>
      </c>
      <c r="E237" s="147">
        <v>4060485658376</v>
      </c>
      <c r="F237" s="4"/>
      <c r="G237" s="146"/>
      <c r="H237" s="146"/>
      <c r="I237" s="148">
        <v>199.9</v>
      </c>
      <c r="J237" s="146">
        <f t="shared" si="8"/>
        <v>0</v>
      </c>
      <c r="K237" s="149">
        <f t="shared" si="9"/>
        <v>0</v>
      </c>
      <c r="L237" s="150" t="s">
        <v>285</v>
      </c>
      <c r="M237" s="162" t="s">
        <v>286</v>
      </c>
      <c r="N237" s="163"/>
      <c r="O237" s="145"/>
      <c r="P237" s="145"/>
    </row>
    <row r="238" spans="1:16">
      <c r="A238" s="159" t="s">
        <v>391</v>
      </c>
      <c r="B238" s="160">
        <v>7702</v>
      </c>
      <c r="C238" s="161" t="s">
        <v>384</v>
      </c>
      <c r="D238" s="146">
        <v>10.5</v>
      </c>
      <c r="E238" s="147">
        <v>4060485677872</v>
      </c>
      <c r="F238" s="4"/>
      <c r="G238" s="146"/>
      <c r="H238" s="146"/>
      <c r="I238" s="148">
        <v>199.9</v>
      </c>
      <c r="J238" s="146">
        <f t="shared" si="8"/>
        <v>0</v>
      </c>
      <c r="K238" s="149">
        <f t="shared" si="9"/>
        <v>0</v>
      </c>
      <c r="L238" s="150" t="s">
        <v>285</v>
      </c>
      <c r="M238" s="162" t="s">
        <v>286</v>
      </c>
      <c r="N238" s="163"/>
      <c r="O238" s="145"/>
      <c r="P238" s="145"/>
    </row>
    <row r="239" spans="1:16">
      <c r="A239" s="159" t="s">
        <v>392</v>
      </c>
      <c r="B239" s="160">
        <v>7702</v>
      </c>
      <c r="C239" s="161" t="s">
        <v>384</v>
      </c>
      <c r="D239" s="146">
        <v>11</v>
      </c>
      <c r="E239" s="147">
        <v>4060485658383</v>
      </c>
      <c r="F239" s="4"/>
      <c r="G239" s="146"/>
      <c r="H239" s="146"/>
      <c r="I239" s="148">
        <v>199.9</v>
      </c>
      <c r="J239" s="146">
        <f t="shared" si="8"/>
        <v>0</v>
      </c>
      <c r="K239" s="149">
        <f t="shared" si="9"/>
        <v>0</v>
      </c>
      <c r="L239" s="150" t="s">
        <v>285</v>
      </c>
      <c r="M239" s="162" t="s">
        <v>286</v>
      </c>
      <c r="N239" s="163"/>
      <c r="O239" s="145"/>
      <c r="P239" s="145"/>
    </row>
    <row r="240" spans="1:16">
      <c r="A240" s="159" t="s">
        <v>393</v>
      </c>
      <c r="B240" s="160">
        <v>7588</v>
      </c>
      <c r="C240" s="161" t="s">
        <v>394</v>
      </c>
      <c r="D240" s="146">
        <v>4.5</v>
      </c>
      <c r="E240" s="147">
        <v>4060485590386</v>
      </c>
      <c r="F240" s="4"/>
      <c r="G240" s="146"/>
      <c r="H240" s="146"/>
      <c r="I240" s="148">
        <v>669.9</v>
      </c>
      <c r="J240" s="146">
        <f t="shared" si="8"/>
        <v>0</v>
      </c>
      <c r="K240" s="149">
        <f t="shared" si="9"/>
        <v>0</v>
      </c>
      <c r="L240" s="150" t="s">
        <v>285</v>
      </c>
      <c r="M240" s="162" t="s">
        <v>286</v>
      </c>
      <c r="N240" s="163"/>
      <c r="O240" s="145"/>
      <c r="P240" s="145"/>
    </row>
    <row r="241" spans="1:16">
      <c r="A241" s="159" t="s">
        <v>395</v>
      </c>
      <c r="B241" s="160">
        <v>7588</v>
      </c>
      <c r="C241" s="161" t="s">
        <v>394</v>
      </c>
      <c r="D241" s="146">
        <v>5</v>
      </c>
      <c r="E241" s="147">
        <v>4060485590393</v>
      </c>
      <c r="F241" s="4"/>
      <c r="G241" s="146"/>
      <c r="H241" s="146"/>
      <c r="I241" s="148">
        <v>669.9</v>
      </c>
      <c r="J241" s="146">
        <f t="shared" si="8"/>
        <v>0</v>
      </c>
      <c r="K241" s="149">
        <f t="shared" si="9"/>
        <v>0</v>
      </c>
      <c r="L241" s="150" t="s">
        <v>285</v>
      </c>
      <c r="M241" s="162" t="s">
        <v>286</v>
      </c>
      <c r="N241" s="163"/>
      <c r="O241" s="145"/>
      <c r="P241" s="145"/>
    </row>
    <row r="242" spans="1:16">
      <c r="A242" s="159" t="s">
        <v>396</v>
      </c>
      <c r="B242" s="160">
        <v>7588</v>
      </c>
      <c r="C242" s="161" t="s">
        <v>394</v>
      </c>
      <c r="D242" s="146">
        <v>5.5</v>
      </c>
      <c r="E242" s="147">
        <v>4060485590409</v>
      </c>
      <c r="F242" s="4"/>
      <c r="G242" s="146"/>
      <c r="H242" s="146"/>
      <c r="I242" s="148">
        <v>669.9</v>
      </c>
      <c r="J242" s="146">
        <f t="shared" si="8"/>
        <v>0</v>
      </c>
      <c r="K242" s="149">
        <f t="shared" si="9"/>
        <v>0</v>
      </c>
      <c r="L242" s="150" t="s">
        <v>285</v>
      </c>
      <c r="M242" s="162" t="s">
        <v>286</v>
      </c>
      <c r="N242" s="163"/>
      <c r="O242" s="145"/>
      <c r="P242" s="145"/>
    </row>
    <row r="243" spans="1:16">
      <c r="A243" s="159" t="s">
        <v>397</v>
      </c>
      <c r="B243" s="160">
        <v>7588</v>
      </c>
      <c r="C243" s="161" t="s">
        <v>394</v>
      </c>
      <c r="D243" s="146">
        <v>6</v>
      </c>
      <c r="E243" s="147">
        <v>4060485590416</v>
      </c>
      <c r="F243" s="4"/>
      <c r="G243" s="146"/>
      <c r="H243" s="146"/>
      <c r="I243" s="148">
        <v>669.9</v>
      </c>
      <c r="J243" s="146">
        <f t="shared" si="8"/>
        <v>0</v>
      </c>
      <c r="K243" s="149">
        <f t="shared" si="9"/>
        <v>0</v>
      </c>
      <c r="L243" s="150" t="s">
        <v>285</v>
      </c>
      <c r="M243" s="162" t="s">
        <v>286</v>
      </c>
      <c r="N243" s="163"/>
      <c r="O243" s="145"/>
      <c r="P243" s="145"/>
    </row>
    <row r="244" spans="1:16">
      <c r="A244" s="159" t="s">
        <v>398</v>
      </c>
      <c r="B244" s="160">
        <v>7588</v>
      </c>
      <c r="C244" s="161" t="s">
        <v>394</v>
      </c>
      <c r="D244" s="146">
        <v>6.5</v>
      </c>
      <c r="E244" s="147">
        <v>4060485590423</v>
      </c>
      <c r="F244" s="4"/>
      <c r="G244" s="146"/>
      <c r="H244" s="146"/>
      <c r="I244" s="148">
        <v>669.9</v>
      </c>
      <c r="J244" s="146">
        <f t="shared" si="8"/>
        <v>0</v>
      </c>
      <c r="K244" s="149">
        <f t="shared" si="9"/>
        <v>0</v>
      </c>
      <c r="L244" s="150" t="s">
        <v>285</v>
      </c>
      <c r="M244" s="162" t="s">
        <v>286</v>
      </c>
      <c r="N244" s="163"/>
      <c r="O244" s="145"/>
      <c r="P244" s="145"/>
    </row>
    <row r="245" spans="1:16">
      <c r="A245" s="159" t="s">
        <v>399</v>
      </c>
      <c r="B245" s="160">
        <v>7588</v>
      </c>
      <c r="C245" s="161" t="s">
        <v>394</v>
      </c>
      <c r="D245" s="146">
        <v>7</v>
      </c>
      <c r="E245" s="147">
        <v>4060485590430</v>
      </c>
      <c r="F245" s="4"/>
      <c r="G245" s="146"/>
      <c r="H245" s="146"/>
      <c r="I245" s="148">
        <v>669.9</v>
      </c>
      <c r="J245" s="146">
        <f t="shared" si="8"/>
        <v>0</v>
      </c>
      <c r="K245" s="149">
        <f t="shared" si="9"/>
        <v>0</v>
      </c>
      <c r="L245" s="150" t="s">
        <v>285</v>
      </c>
      <c r="M245" s="162" t="s">
        <v>286</v>
      </c>
      <c r="N245" s="163"/>
      <c r="O245" s="145"/>
      <c r="P245" s="145"/>
    </row>
    <row r="246" spans="1:16">
      <c r="A246" s="159" t="s">
        <v>400</v>
      </c>
      <c r="B246" s="160">
        <v>7588</v>
      </c>
      <c r="C246" s="161" t="s">
        <v>394</v>
      </c>
      <c r="D246" s="146">
        <v>7.5</v>
      </c>
      <c r="E246" s="147">
        <v>4060485590447</v>
      </c>
      <c r="F246" s="4"/>
      <c r="G246" s="146"/>
      <c r="H246" s="146"/>
      <c r="I246" s="148">
        <v>669.9</v>
      </c>
      <c r="J246" s="146">
        <f t="shared" si="8"/>
        <v>0</v>
      </c>
      <c r="K246" s="149">
        <f t="shared" si="9"/>
        <v>0</v>
      </c>
      <c r="L246" s="150" t="s">
        <v>285</v>
      </c>
      <c r="M246" s="162" t="s">
        <v>286</v>
      </c>
      <c r="N246" s="163"/>
      <c r="O246" s="145"/>
      <c r="P246" s="145"/>
    </row>
    <row r="247" spans="1:16">
      <c r="A247" s="159" t="s">
        <v>401</v>
      </c>
      <c r="B247" s="160">
        <v>9049</v>
      </c>
      <c r="C247" s="161" t="s">
        <v>394</v>
      </c>
      <c r="D247" s="146">
        <v>4.5</v>
      </c>
      <c r="E247" s="147">
        <v>4060485620359</v>
      </c>
      <c r="F247" s="4"/>
      <c r="G247" s="146"/>
      <c r="H247" s="146"/>
      <c r="I247" s="148">
        <v>669.9</v>
      </c>
      <c r="J247" s="146">
        <f t="shared" si="8"/>
        <v>0</v>
      </c>
      <c r="K247" s="149">
        <f t="shared" si="9"/>
        <v>0</v>
      </c>
      <c r="L247" s="150" t="s">
        <v>285</v>
      </c>
      <c r="M247" s="162" t="s">
        <v>286</v>
      </c>
      <c r="N247" s="163"/>
      <c r="O247" s="145"/>
      <c r="P247" s="145"/>
    </row>
    <row r="248" spans="1:16">
      <c r="A248" s="159" t="s">
        <v>402</v>
      </c>
      <c r="B248" s="160">
        <v>9049</v>
      </c>
      <c r="C248" s="161" t="s">
        <v>394</v>
      </c>
      <c r="D248" s="146">
        <v>5</v>
      </c>
      <c r="E248" s="147">
        <v>4060485620366</v>
      </c>
      <c r="F248" s="4"/>
      <c r="G248" s="146"/>
      <c r="H248" s="146"/>
      <c r="I248" s="148">
        <v>669.9</v>
      </c>
      <c r="J248" s="146">
        <f t="shared" si="8"/>
        <v>0</v>
      </c>
      <c r="K248" s="149">
        <f t="shared" si="9"/>
        <v>0</v>
      </c>
      <c r="L248" s="150" t="s">
        <v>285</v>
      </c>
      <c r="M248" s="162" t="s">
        <v>286</v>
      </c>
      <c r="N248" s="163"/>
      <c r="O248" s="145"/>
      <c r="P248" s="145"/>
    </row>
    <row r="249" spans="1:16">
      <c r="A249" s="159" t="s">
        <v>403</v>
      </c>
      <c r="B249" s="160">
        <v>9049</v>
      </c>
      <c r="C249" s="161" t="s">
        <v>394</v>
      </c>
      <c r="D249" s="146">
        <v>5.5</v>
      </c>
      <c r="E249" s="147">
        <v>4060485620373</v>
      </c>
      <c r="F249" s="4"/>
      <c r="G249" s="146"/>
      <c r="H249" s="146"/>
      <c r="I249" s="148">
        <v>669.9</v>
      </c>
      <c r="J249" s="146">
        <f t="shared" si="8"/>
        <v>0</v>
      </c>
      <c r="K249" s="149">
        <f t="shared" si="9"/>
        <v>0</v>
      </c>
      <c r="L249" s="150" t="s">
        <v>285</v>
      </c>
      <c r="M249" s="162" t="s">
        <v>286</v>
      </c>
      <c r="N249" s="163"/>
      <c r="O249" s="145"/>
      <c r="P249" s="145"/>
    </row>
    <row r="250" spans="1:16">
      <c r="A250" s="159" t="s">
        <v>404</v>
      </c>
      <c r="B250" s="160">
        <v>9049</v>
      </c>
      <c r="C250" s="161" t="s">
        <v>394</v>
      </c>
      <c r="D250" s="146">
        <v>6</v>
      </c>
      <c r="E250" s="147">
        <v>4060485620380</v>
      </c>
      <c r="F250" s="4"/>
      <c r="G250" s="146"/>
      <c r="H250" s="146"/>
      <c r="I250" s="148">
        <v>669.9</v>
      </c>
      <c r="J250" s="146">
        <f t="shared" si="8"/>
        <v>0</v>
      </c>
      <c r="K250" s="149">
        <f t="shared" si="9"/>
        <v>0</v>
      </c>
      <c r="L250" s="150" t="s">
        <v>285</v>
      </c>
      <c r="M250" s="162" t="s">
        <v>286</v>
      </c>
      <c r="N250" s="163"/>
      <c r="O250" s="145"/>
      <c r="P250" s="145"/>
    </row>
    <row r="251" spans="1:16">
      <c r="A251" s="159" t="s">
        <v>405</v>
      </c>
      <c r="B251" s="160">
        <v>9049</v>
      </c>
      <c r="C251" s="161" t="s">
        <v>394</v>
      </c>
      <c r="D251" s="146">
        <v>6.5</v>
      </c>
      <c r="E251" s="147">
        <v>4060485620397</v>
      </c>
      <c r="F251" s="4"/>
      <c r="G251" s="146"/>
      <c r="H251" s="146"/>
      <c r="I251" s="148">
        <v>669.9</v>
      </c>
      <c r="J251" s="146">
        <f t="shared" si="8"/>
        <v>0</v>
      </c>
      <c r="K251" s="149">
        <f t="shared" si="9"/>
        <v>0</v>
      </c>
      <c r="L251" s="150" t="s">
        <v>285</v>
      </c>
      <c r="M251" s="162" t="s">
        <v>286</v>
      </c>
      <c r="N251" s="163"/>
      <c r="O251" s="145"/>
      <c r="P251" s="145"/>
    </row>
    <row r="252" spans="1:16">
      <c r="A252" s="159" t="s">
        <v>406</v>
      </c>
      <c r="B252" s="160">
        <v>9049</v>
      </c>
      <c r="C252" s="161" t="s">
        <v>394</v>
      </c>
      <c r="D252" s="146">
        <v>7</v>
      </c>
      <c r="E252" s="147">
        <v>4060485620403</v>
      </c>
      <c r="F252" s="4"/>
      <c r="G252" s="146"/>
      <c r="H252" s="146"/>
      <c r="I252" s="148">
        <v>669.9</v>
      </c>
      <c r="J252" s="146">
        <f t="shared" si="8"/>
        <v>0</v>
      </c>
      <c r="K252" s="149">
        <f t="shared" si="9"/>
        <v>0</v>
      </c>
      <c r="L252" s="150" t="s">
        <v>285</v>
      </c>
      <c r="M252" s="162" t="s">
        <v>286</v>
      </c>
      <c r="N252" s="163"/>
      <c r="O252" s="145"/>
      <c r="P252" s="145"/>
    </row>
    <row r="253" spans="1:16">
      <c r="A253" s="159" t="s">
        <v>407</v>
      </c>
      <c r="B253" s="160">
        <v>9049</v>
      </c>
      <c r="C253" s="161" t="s">
        <v>394</v>
      </c>
      <c r="D253" s="146">
        <v>7.5</v>
      </c>
      <c r="E253" s="147">
        <v>4060485620410</v>
      </c>
      <c r="F253" s="4"/>
      <c r="G253" s="146"/>
      <c r="H253" s="146"/>
      <c r="I253" s="148">
        <v>669.9</v>
      </c>
      <c r="J253" s="146">
        <f t="shared" si="8"/>
        <v>0</v>
      </c>
      <c r="K253" s="149">
        <f t="shared" si="9"/>
        <v>0</v>
      </c>
      <c r="L253" s="150" t="s">
        <v>285</v>
      </c>
      <c r="M253" s="162" t="s">
        <v>286</v>
      </c>
      <c r="N253" s="163"/>
      <c r="O253" s="145"/>
      <c r="P253" s="145"/>
    </row>
    <row r="254" spans="1:16">
      <c r="A254" s="159" t="s">
        <v>408</v>
      </c>
      <c r="B254" s="160">
        <v>7588</v>
      </c>
      <c r="C254" s="161" t="s">
        <v>409</v>
      </c>
      <c r="D254" s="146">
        <v>4.5</v>
      </c>
      <c r="E254" s="147">
        <v>4060485599501</v>
      </c>
      <c r="F254" s="4"/>
      <c r="G254" s="146"/>
      <c r="H254" s="146"/>
      <c r="I254" s="148">
        <v>669.9</v>
      </c>
      <c r="J254" s="146">
        <f t="shared" si="8"/>
        <v>0</v>
      </c>
      <c r="K254" s="149">
        <f t="shared" si="9"/>
        <v>0</v>
      </c>
      <c r="L254" s="150" t="s">
        <v>285</v>
      </c>
      <c r="M254" s="162" t="s">
        <v>286</v>
      </c>
      <c r="N254" s="163"/>
      <c r="O254" s="145"/>
      <c r="P254" s="145"/>
    </row>
    <row r="255" spans="1:16">
      <c r="A255" s="159" t="s">
        <v>410</v>
      </c>
      <c r="B255" s="160">
        <v>7588</v>
      </c>
      <c r="C255" s="161" t="s">
        <v>409</v>
      </c>
      <c r="D255" s="146">
        <v>5</v>
      </c>
      <c r="E255" s="147">
        <v>4060485599518</v>
      </c>
      <c r="F255" s="4"/>
      <c r="G255" s="146"/>
      <c r="H255" s="146"/>
      <c r="I255" s="148">
        <v>669.9</v>
      </c>
      <c r="J255" s="146">
        <f t="shared" si="8"/>
        <v>0</v>
      </c>
      <c r="K255" s="149">
        <f t="shared" si="9"/>
        <v>0</v>
      </c>
      <c r="L255" s="150" t="s">
        <v>285</v>
      </c>
      <c r="M255" s="162" t="s">
        <v>286</v>
      </c>
      <c r="N255" s="163"/>
      <c r="O255" s="145"/>
      <c r="P255" s="145"/>
    </row>
    <row r="256" spans="1:16">
      <c r="A256" s="159" t="s">
        <v>411</v>
      </c>
      <c r="B256" s="160">
        <v>7588</v>
      </c>
      <c r="C256" s="161" t="s">
        <v>409</v>
      </c>
      <c r="D256" s="146">
        <v>5.5</v>
      </c>
      <c r="E256" s="147">
        <v>4060485599525</v>
      </c>
      <c r="F256" s="4"/>
      <c r="G256" s="146"/>
      <c r="H256" s="146"/>
      <c r="I256" s="148">
        <v>669.9</v>
      </c>
      <c r="J256" s="146">
        <f t="shared" si="8"/>
        <v>0</v>
      </c>
      <c r="K256" s="149">
        <f t="shared" si="9"/>
        <v>0</v>
      </c>
      <c r="L256" s="150" t="s">
        <v>285</v>
      </c>
      <c r="M256" s="162" t="s">
        <v>286</v>
      </c>
      <c r="N256" s="163"/>
      <c r="O256" s="145"/>
      <c r="P256" s="145"/>
    </row>
    <row r="257" spans="1:16">
      <c r="A257" s="159" t="s">
        <v>412</v>
      </c>
      <c r="B257" s="160">
        <v>7588</v>
      </c>
      <c r="C257" s="161" t="s">
        <v>409</v>
      </c>
      <c r="D257" s="146">
        <v>6</v>
      </c>
      <c r="E257" s="147">
        <v>4060485599532</v>
      </c>
      <c r="F257" s="4"/>
      <c r="G257" s="146"/>
      <c r="H257" s="146"/>
      <c r="I257" s="148">
        <v>669.9</v>
      </c>
      <c r="J257" s="146">
        <f t="shared" si="8"/>
        <v>0</v>
      </c>
      <c r="K257" s="149">
        <f t="shared" si="9"/>
        <v>0</v>
      </c>
      <c r="L257" s="150" t="s">
        <v>285</v>
      </c>
      <c r="M257" s="162" t="s">
        <v>286</v>
      </c>
      <c r="N257" s="163"/>
      <c r="O257" s="145"/>
      <c r="P257" s="145"/>
    </row>
    <row r="258" spans="1:16">
      <c r="A258" s="159" t="s">
        <v>413</v>
      </c>
      <c r="B258" s="160">
        <v>7588</v>
      </c>
      <c r="C258" s="161" t="s">
        <v>409</v>
      </c>
      <c r="D258" s="146">
        <v>6.5</v>
      </c>
      <c r="E258" s="147">
        <v>4060485599549</v>
      </c>
      <c r="F258" s="4"/>
      <c r="G258" s="146"/>
      <c r="H258" s="146"/>
      <c r="I258" s="148">
        <v>669.9</v>
      </c>
      <c r="J258" s="146">
        <f t="shared" si="8"/>
        <v>0</v>
      </c>
      <c r="K258" s="149">
        <f t="shared" si="9"/>
        <v>0</v>
      </c>
      <c r="L258" s="150" t="s">
        <v>285</v>
      </c>
      <c r="M258" s="162" t="s">
        <v>286</v>
      </c>
      <c r="N258" s="163"/>
      <c r="O258" s="145"/>
      <c r="P258" s="145"/>
    </row>
    <row r="259" spans="1:16">
      <c r="A259" s="159" t="s">
        <v>414</v>
      </c>
      <c r="B259" s="160">
        <v>7588</v>
      </c>
      <c r="C259" s="161" t="s">
        <v>409</v>
      </c>
      <c r="D259" s="146">
        <v>7</v>
      </c>
      <c r="E259" s="147">
        <v>4060485599556</v>
      </c>
      <c r="F259" s="4"/>
      <c r="G259" s="146"/>
      <c r="H259" s="146"/>
      <c r="I259" s="148">
        <v>669.9</v>
      </c>
      <c r="J259" s="146">
        <f t="shared" si="8"/>
        <v>0</v>
      </c>
      <c r="K259" s="149">
        <f t="shared" si="9"/>
        <v>0</v>
      </c>
      <c r="L259" s="150" t="s">
        <v>285</v>
      </c>
      <c r="M259" s="162" t="s">
        <v>286</v>
      </c>
      <c r="N259" s="163"/>
      <c r="O259" s="145"/>
      <c r="P259" s="145"/>
    </row>
    <row r="260" spans="1:16">
      <c r="A260" s="159" t="s">
        <v>415</v>
      </c>
      <c r="B260" s="160">
        <v>7588</v>
      </c>
      <c r="C260" s="161" t="s">
        <v>409</v>
      </c>
      <c r="D260" s="146">
        <v>7.5</v>
      </c>
      <c r="E260" s="147">
        <v>4060485599563</v>
      </c>
      <c r="F260" s="4"/>
      <c r="G260" s="146"/>
      <c r="H260" s="146"/>
      <c r="I260" s="148">
        <v>669.9</v>
      </c>
      <c r="J260" s="146">
        <f t="shared" si="8"/>
        <v>0</v>
      </c>
      <c r="K260" s="149">
        <f t="shared" si="9"/>
        <v>0</v>
      </c>
      <c r="L260" s="150" t="s">
        <v>285</v>
      </c>
      <c r="M260" s="162" t="s">
        <v>286</v>
      </c>
      <c r="N260" s="163"/>
      <c r="O260" s="145"/>
      <c r="P260" s="145"/>
    </row>
    <row r="261" spans="1:16">
      <c r="A261" s="159" t="s">
        <v>416</v>
      </c>
      <c r="B261" s="160">
        <v>7588</v>
      </c>
      <c r="C261" s="161" t="s">
        <v>417</v>
      </c>
      <c r="D261" s="146">
        <v>4</v>
      </c>
      <c r="E261" s="147">
        <v>4060485590454</v>
      </c>
      <c r="F261" s="4"/>
      <c r="G261" s="146"/>
      <c r="H261" s="146"/>
      <c r="I261" s="148">
        <v>539.9</v>
      </c>
      <c r="J261" s="146">
        <f t="shared" si="8"/>
        <v>0</v>
      </c>
      <c r="K261" s="149">
        <f t="shared" si="9"/>
        <v>0</v>
      </c>
      <c r="L261" s="150" t="s">
        <v>285</v>
      </c>
      <c r="M261" s="162" t="s">
        <v>286</v>
      </c>
      <c r="N261" s="163"/>
      <c r="O261" s="145"/>
      <c r="P261" s="145"/>
    </row>
    <row r="262" spans="1:16">
      <c r="A262" s="159" t="s">
        <v>418</v>
      </c>
      <c r="B262" s="160">
        <v>7588</v>
      </c>
      <c r="C262" s="161" t="s">
        <v>417</v>
      </c>
      <c r="D262" s="146">
        <v>4.5</v>
      </c>
      <c r="E262" s="147">
        <v>4060485590461</v>
      </c>
      <c r="F262" s="4"/>
      <c r="G262" s="146"/>
      <c r="H262" s="146"/>
      <c r="I262" s="148">
        <v>539.9</v>
      </c>
      <c r="J262" s="146">
        <f t="shared" si="8"/>
        <v>0</v>
      </c>
      <c r="K262" s="149">
        <f t="shared" si="9"/>
        <v>0</v>
      </c>
      <c r="L262" s="150" t="s">
        <v>285</v>
      </c>
      <c r="M262" s="162" t="s">
        <v>286</v>
      </c>
      <c r="N262" s="163"/>
      <c r="O262" s="145"/>
      <c r="P262" s="145"/>
    </row>
    <row r="263" spans="1:16">
      <c r="A263" s="159" t="s">
        <v>419</v>
      </c>
      <c r="B263" s="160">
        <v>7588</v>
      </c>
      <c r="C263" s="161" t="s">
        <v>417</v>
      </c>
      <c r="D263" s="146">
        <v>5</v>
      </c>
      <c r="E263" s="147">
        <v>4060485590478</v>
      </c>
      <c r="F263" s="4"/>
      <c r="G263" s="146"/>
      <c r="H263" s="146"/>
      <c r="I263" s="148">
        <v>539.9</v>
      </c>
      <c r="J263" s="146">
        <f t="shared" si="8"/>
        <v>0</v>
      </c>
      <c r="K263" s="149">
        <f t="shared" si="9"/>
        <v>0</v>
      </c>
      <c r="L263" s="150" t="s">
        <v>285</v>
      </c>
      <c r="M263" s="162" t="s">
        <v>286</v>
      </c>
      <c r="N263" s="163"/>
      <c r="O263" s="145"/>
      <c r="P263" s="145"/>
    </row>
    <row r="264" spans="1:16">
      <c r="A264" s="159" t="s">
        <v>420</v>
      </c>
      <c r="B264" s="160">
        <v>7588</v>
      </c>
      <c r="C264" s="161" t="s">
        <v>417</v>
      </c>
      <c r="D264" s="146">
        <v>5.5</v>
      </c>
      <c r="E264" s="147">
        <v>4060485590485</v>
      </c>
      <c r="F264" s="4"/>
      <c r="G264" s="146"/>
      <c r="H264" s="146"/>
      <c r="I264" s="148">
        <v>539.9</v>
      </c>
      <c r="J264" s="146">
        <f t="shared" si="8"/>
        <v>0</v>
      </c>
      <c r="K264" s="149">
        <f t="shared" si="9"/>
        <v>0</v>
      </c>
      <c r="L264" s="150" t="s">
        <v>285</v>
      </c>
      <c r="M264" s="162" t="s">
        <v>286</v>
      </c>
      <c r="N264" s="163"/>
      <c r="O264" s="145"/>
      <c r="P264" s="145"/>
    </row>
    <row r="265" spans="1:16">
      <c r="A265" s="159" t="s">
        <v>421</v>
      </c>
      <c r="B265" s="160">
        <v>7588</v>
      </c>
      <c r="C265" s="161" t="s">
        <v>417</v>
      </c>
      <c r="D265" s="146">
        <v>6</v>
      </c>
      <c r="E265" s="147">
        <v>4060485590492</v>
      </c>
      <c r="F265" s="4"/>
      <c r="G265" s="146"/>
      <c r="H265" s="146"/>
      <c r="I265" s="148">
        <v>539.9</v>
      </c>
      <c r="J265" s="146">
        <f t="shared" si="8"/>
        <v>0</v>
      </c>
      <c r="K265" s="149">
        <f t="shared" si="9"/>
        <v>0</v>
      </c>
      <c r="L265" s="150" t="s">
        <v>285</v>
      </c>
      <c r="M265" s="162" t="s">
        <v>286</v>
      </c>
      <c r="N265" s="163"/>
      <c r="O265" s="145"/>
      <c r="P265" s="145"/>
    </row>
    <row r="266" spans="1:16">
      <c r="A266" s="159" t="s">
        <v>422</v>
      </c>
      <c r="B266" s="160">
        <v>7588</v>
      </c>
      <c r="C266" s="161" t="s">
        <v>417</v>
      </c>
      <c r="D266" s="146">
        <v>6.5</v>
      </c>
      <c r="E266" s="147">
        <v>4060485590508</v>
      </c>
      <c r="F266" s="4"/>
      <c r="G266" s="146"/>
      <c r="H266" s="146"/>
      <c r="I266" s="148">
        <v>539.9</v>
      </c>
      <c r="J266" s="146">
        <f t="shared" ref="J266:J329" si="10">H266+G266+F266</f>
        <v>0</v>
      </c>
      <c r="K266" s="149">
        <f t="shared" ref="K266:K329" si="11">I266*J266</f>
        <v>0</v>
      </c>
      <c r="L266" s="150" t="s">
        <v>285</v>
      </c>
      <c r="M266" s="162" t="s">
        <v>286</v>
      </c>
      <c r="N266" s="163"/>
      <c r="O266" s="145"/>
      <c r="P266" s="145"/>
    </row>
    <row r="267" spans="1:16">
      <c r="A267" s="159" t="s">
        <v>423</v>
      </c>
      <c r="B267" s="160">
        <v>7588</v>
      </c>
      <c r="C267" s="161" t="s">
        <v>417</v>
      </c>
      <c r="D267" s="146">
        <v>7</v>
      </c>
      <c r="E267" s="147">
        <v>4060485590515</v>
      </c>
      <c r="F267" s="4"/>
      <c r="G267" s="146"/>
      <c r="H267" s="146"/>
      <c r="I267" s="148">
        <v>539.9</v>
      </c>
      <c r="J267" s="146">
        <f t="shared" si="10"/>
        <v>0</v>
      </c>
      <c r="K267" s="149">
        <f t="shared" si="11"/>
        <v>0</v>
      </c>
      <c r="L267" s="150" t="s">
        <v>285</v>
      </c>
      <c r="M267" s="162" t="s">
        <v>286</v>
      </c>
      <c r="N267" s="163"/>
      <c r="O267" s="145"/>
      <c r="P267" s="145"/>
    </row>
    <row r="268" spans="1:16">
      <c r="A268" s="159" t="s">
        <v>424</v>
      </c>
      <c r="B268" s="160">
        <v>7588</v>
      </c>
      <c r="C268" s="161" t="s">
        <v>425</v>
      </c>
      <c r="D268" s="146">
        <v>4</v>
      </c>
      <c r="E268" s="147">
        <v>4060485590522</v>
      </c>
      <c r="F268" s="4"/>
      <c r="G268" s="146"/>
      <c r="H268" s="146"/>
      <c r="I268" s="148">
        <v>539.9</v>
      </c>
      <c r="J268" s="146">
        <f t="shared" si="10"/>
        <v>0</v>
      </c>
      <c r="K268" s="149">
        <f t="shared" si="11"/>
        <v>0</v>
      </c>
      <c r="L268" s="150" t="s">
        <v>285</v>
      </c>
      <c r="M268" s="162" t="s">
        <v>286</v>
      </c>
      <c r="N268" s="163"/>
      <c r="O268" s="145"/>
      <c r="P268" s="145"/>
    </row>
    <row r="269" spans="1:16">
      <c r="A269" s="159" t="s">
        <v>426</v>
      </c>
      <c r="B269" s="160">
        <v>7588</v>
      </c>
      <c r="C269" s="161" t="s">
        <v>425</v>
      </c>
      <c r="D269" s="146">
        <v>4.5</v>
      </c>
      <c r="E269" s="147">
        <v>4060485590539</v>
      </c>
      <c r="F269" s="4"/>
      <c r="G269" s="146"/>
      <c r="H269" s="146"/>
      <c r="I269" s="148">
        <v>539.9</v>
      </c>
      <c r="J269" s="146">
        <f t="shared" si="10"/>
        <v>0</v>
      </c>
      <c r="K269" s="149">
        <f t="shared" si="11"/>
        <v>0</v>
      </c>
      <c r="L269" s="150" t="s">
        <v>285</v>
      </c>
      <c r="M269" s="162" t="s">
        <v>286</v>
      </c>
      <c r="N269" s="163"/>
      <c r="O269" s="145"/>
      <c r="P269" s="145"/>
    </row>
    <row r="270" spans="1:16">
      <c r="A270" s="159" t="s">
        <v>427</v>
      </c>
      <c r="B270" s="160">
        <v>7588</v>
      </c>
      <c r="C270" s="161" t="s">
        <v>425</v>
      </c>
      <c r="D270" s="146">
        <v>5</v>
      </c>
      <c r="E270" s="147">
        <v>4060485590546</v>
      </c>
      <c r="F270" s="4"/>
      <c r="G270" s="146"/>
      <c r="H270" s="146"/>
      <c r="I270" s="148">
        <v>539.9</v>
      </c>
      <c r="J270" s="146">
        <f t="shared" si="10"/>
        <v>0</v>
      </c>
      <c r="K270" s="149">
        <f t="shared" si="11"/>
        <v>0</v>
      </c>
      <c r="L270" s="150" t="s">
        <v>285</v>
      </c>
      <c r="M270" s="162" t="s">
        <v>286</v>
      </c>
      <c r="N270" s="163"/>
      <c r="O270" s="145"/>
      <c r="P270" s="145"/>
    </row>
    <row r="271" spans="1:16">
      <c r="A271" s="159" t="s">
        <v>428</v>
      </c>
      <c r="B271" s="160">
        <v>7588</v>
      </c>
      <c r="C271" s="161" t="s">
        <v>425</v>
      </c>
      <c r="D271" s="146">
        <v>5.5</v>
      </c>
      <c r="E271" s="147">
        <v>4060485590553</v>
      </c>
      <c r="F271" s="4"/>
      <c r="G271" s="146"/>
      <c r="H271" s="146"/>
      <c r="I271" s="148">
        <v>539.9</v>
      </c>
      <c r="J271" s="146">
        <f t="shared" si="10"/>
        <v>0</v>
      </c>
      <c r="K271" s="149">
        <f t="shared" si="11"/>
        <v>0</v>
      </c>
      <c r="L271" s="150" t="s">
        <v>285</v>
      </c>
      <c r="M271" s="162" t="s">
        <v>286</v>
      </c>
      <c r="N271" s="163"/>
      <c r="O271" s="145"/>
      <c r="P271" s="145"/>
    </row>
    <row r="272" spans="1:16">
      <c r="A272" s="159" t="s">
        <v>429</v>
      </c>
      <c r="B272" s="160">
        <v>7588</v>
      </c>
      <c r="C272" s="161" t="s">
        <v>425</v>
      </c>
      <c r="D272" s="146">
        <v>6</v>
      </c>
      <c r="E272" s="147">
        <v>4060485590560</v>
      </c>
      <c r="F272" s="4"/>
      <c r="G272" s="146"/>
      <c r="H272" s="146"/>
      <c r="I272" s="148">
        <v>539.9</v>
      </c>
      <c r="J272" s="146">
        <f t="shared" si="10"/>
        <v>0</v>
      </c>
      <c r="K272" s="149">
        <f t="shared" si="11"/>
        <v>0</v>
      </c>
      <c r="L272" s="150" t="s">
        <v>285</v>
      </c>
      <c r="M272" s="162" t="s">
        <v>286</v>
      </c>
      <c r="N272" s="163"/>
      <c r="O272" s="145"/>
      <c r="P272" s="145"/>
    </row>
    <row r="273" spans="1:16">
      <c r="A273" s="159" t="s">
        <v>430</v>
      </c>
      <c r="B273" s="160">
        <v>7588</v>
      </c>
      <c r="C273" s="161" t="s">
        <v>425</v>
      </c>
      <c r="D273" s="146">
        <v>6.5</v>
      </c>
      <c r="E273" s="147">
        <v>4060485590577</v>
      </c>
      <c r="F273" s="4"/>
      <c r="G273" s="146"/>
      <c r="H273" s="146"/>
      <c r="I273" s="148">
        <v>539.9</v>
      </c>
      <c r="J273" s="146">
        <f t="shared" si="10"/>
        <v>0</v>
      </c>
      <c r="K273" s="149">
        <f t="shared" si="11"/>
        <v>0</v>
      </c>
      <c r="L273" s="150" t="s">
        <v>285</v>
      </c>
      <c r="M273" s="162" t="s">
        <v>286</v>
      </c>
      <c r="N273" s="163"/>
      <c r="O273" s="145"/>
      <c r="P273" s="145"/>
    </row>
    <row r="274" spans="1:16">
      <c r="A274" s="159" t="s">
        <v>431</v>
      </c>
      <c r="B274" s="160">
        <v>7588</v>
      </c>
      <c r="C274" s="161" t="s">
        <v>425</v>
      </c>
      <c r="D274" s="146">
        <v>7</v>
      </c>
      <c r="E274" s="147">
        <v>4060485590584</v>
      </c>
      <c r="F274" s="4"/>
      <c r="G274" s="146"/>
      <c r="H274" s="146"/>
      <c r="I274" s="148">
        <v>539.9</v>
      </c>
      <c r="J274" s="146">
        <f t="shared" si="10"/>
        <v>0</v>
      </c>
      <c r="K274" s="149">
        <f t="shared" si="11"/>
        <v>0</v>
      </c>
      <c r="L274" s="150" t="s">
        <v>285</v>
      </c>
      <c r="M274" s="162" t="s">
        <v>286</v>
      </c>
      <c r="N274" s="163"/>
      <c r="O274" s="145"/>
      <c r="P274" s="145"/>
    </row>
    <row r="275" spans="1:16">
      <c r="A275" s="159" t="s">
        <v>432</v>
      </c>
      <c r="B275" s="160">
        <v>7588</v>
      </c>
      <c r="C275" s="161" t="s">
        <v>433</v>
      </c>
      <c r="D275" s="146">
        <v>4</v>
      </c>
      <c r="E275" s="147">
        <v>4060485610909</v>
      </c>
      <c r="F275" s="4"/>
      <c r="G275" s="146"/>
      <c r="H275" s="146"/>
      <c r="I275" s="148">
        <v>329.9</v>
      </c>
      <c r="J275" s="146">
        <f t="shared" si="10"/>
        <v>0</v>
      </c>
      <c r="K275" s="149">
        <f t="shared" si="11"/>
        <v>0</v>
      </c>
      <c r="L275" s="150" t="s">
        <v>285</v>
      </c>
      <c r="M275" s="162" t="s">
        <v>286</v>
      </c>
      <c r="N275" s="163"/>
      <c r="O275" s="145"/>
      <c r="P275" s="145"/>
    </row>
    <row r="276" spans="1:16">
      <c r="A276" s="159" t="s">
        <v>434</v>
      </c>
      <c r="B276" s="160">
        <v>7588</v>
      </c>
      <c r="C276" s="161" t="s">
        <v>433</v>
      </c>
      <c r="D276" s="146">
        <v>4.5</v>
      </c>
      <c r="E276" s="147">
        <v>4060485610916</v>
      </c>
      <c r="F276" s="4"/>
      <c r="G276" s="146"/>
      <c r="H276" s="146"/>
      <c r="I276" s="148">
        <v>329.9</v>
      </c>
      <c r="J276" s="146">
        <f t="shared" si="10"/>
        <v>0</v>
      </c>
      <c r="K276" s="149">
        <f t="shared" si="11"/>
        <v>0</v>
      </c>
      <c r="L276" s="150" t="s">
        <v>285</v>
      </c>
      <c r="M276" s="162" t="s">
        <v>286</v>
      </c>
      <c r="N276" s="163"/>
      <c r="O276" s="145"/>
      <c r="P276" s="145"/>
    </row>
    <row r="277" spans="1:16">
      <c r="A277" s="159" t="s">
        <v>435</v>
      </c>
      <c r="B277" s="160">
        <v>7588</v>
      </c>
      <c r="C277" s="161" t="s">
        <v>433</v>
      </c>
      <c r="D277" s="146">
        <v>5</v>
      </c>
      <c r="E277" s="147">
        <v>4060485610923</v>
      </c>
      <c r="F277" s="4"/>
      <c r="G277" s="146"/>
      <c r="H277" s="146"/>
      <c r="I277" s="148">
        <v>329.9</v>
      </c>
      <c r="J277" s="146">
        <f t="shared" si="10"/>
        <v>0</v>
      </c>
      <c r="K277" s="149">
        <f t="shared" si="11"/>
        <v>0</v>
      </c>
      <c r="L277" s="150" t="s">
        <v>285</v>
      </c>
      <c r="M277" s="162" t="s">
        <v>286</v>
      </c>
      <c r="N277" s="163"/>
      <c r="O277" s="145"/>
      <c r="P277" s="145"/>
    </row>
    <row r="278" spans="1:16">
      <c r="A278" s="159" t="s">
        <v>436</v>
      </c>
      <c r="B278" s="160">
        <v>7588</v>
      </c>
      <c r="C278" s="161" t="s">
        <v>433</v>
      </c>
      <c r="D278" s="146">
        <v>5.5</v>
      </c>
      <c r="E278" s="147">
        <v>4060485610930</v>
      </c>
      <c r="F278" s="4"/>
      <c r="G278" s="146"/>
      <c r="H278" s="146"/>
      <c r="I278" s="148">
        <v>329.9</v>
      </c>
      <c r="J278" s="146">
        <f t="shared" si="10"/>
        <v>0</v>
      </c>
      <c r="K278" s="149">
        <f t="shared" si="11"/>
        <v>0</v>
      </c>
      <c r="L278" s="150" t="s">
        <v>285</v>
      </c>
      <c r="M278" s="162" t="s">
        <v>286</v>
      </c>
      <c r="N278" s="163"/>
      <c r="O278" s="145"/>
      <c r="P278" s="145"/>
    </row>
    <row r="279" spans="1:16">
      <c r="A279" s="159" t="s">
        <v>437</v>
      </c>
      <c r="B279" s="160">
        <v>7588</v>
      </c>
      <c r="C279" s="161" t="s">
        <v>433</v>
      </c>
      <c r="D279" s="146">
        <v>6</v>
      </c>
      <c r="E279" s="147">
        <v>4060485610947</v>
      </c>
      <c r="F279" s="4"/>
      <c r="G279" s="146"/>
      <c r="H279" s="146"/>
      <c r="I279" s="148">
        <v>329.9</v>
      </c>
      <c r="J279" s="146">
        <f t="shared" si="10"/>
        <v>0</v>
      </c>
      <c r="K279" s="149">
        <f t="shared" si="11"/>
        <v>0</v>
      </c>
      <c r="L279" s="150" t="s">
        <v>285</v>
      </c>
      <c r="M279" s="162" t="s">
        <v>286</v>
      </c>
      <c r="N279" s="163"/>
      <c r="O279" s="145"/>
      <c r="P279" s="145"/>
    </row>
    <row r="280" spans="1:16">
      <c r="A280" s="159" t="s">
        <v>438</v>
      </c>
      <c r="B280" s="160">
        <v>7588</v>
      </c>
      <c r="C280" s="161" t="s">
        <v>433</v>
      </c>
      <c r="D280" s="146">
        <v>6.5</v>
      </c>
      <c r="E280" s="147">
        <v>4060485610954</v>
      </c>
      <c r="F280" s="4"/>
      <c r="G280" s="146"/>
      <c r="H280" s="146"/>
      <c r="I280" s="148">
        <v>329.9</v>
      </c>
      <c r="J280" s="146">
        <f t="shared" si="10"/>
        <v>0</v>
      </c>
      <c r="K280" s="149">
        <f t="shared" si="11"/>
        <v>0</v>
      </c>
      <c r="L280" s="150" t="s">
        <v>285</v>
      </c>
      <c r="M280" s="162" t="s">
        <v>286</v>
      </c>
      <c r="N280" s="163"/>
      <c r="O280" s="145"/>
      <c r="P280" s="145"/>
    </row>
    <row r="281" spans="1:16">
      <c r="A281" s="159" t="s">
        <v>439</v>
      </c>
      <c r="B281" s="160">
        <v>7588</v>
      </c>
      <c r="C281" s="161" t="s">
        <v>440</v>
      </c>
      <c r="D281" s="146">
        <v>4</v>
      </c>
      <c r="E281" s="147">
        <v>4060485610961</v>
      </c>
      <c r="F281" s="4"/>
      <c r="G281" s="146"/>
      <c r="H281" s="146"/>
      <c r="I281" s="148">
        <v>329.9</v>
      </c>
      <c r="J281" s="146">
        <f t="shared" si="10"/>
        <v>0</v>
      </c>
      <c r="K281" s="149">
        <f t="shared" si="11"/>
        <v>0</v>
      </c>
      <c r="L281" s="150" t="s">
        <v>285</v>
      </c>
      <c r="M281" s="162" t="s">
        <v>286</v>
      </c>
      <c r="N281" s="163"/>
      <c r="O281" s="145"/>
      <c r="P281" s="145"/>
    </row>
    <row r="282" spans="1:16">
      <c r="A282" s="159" t="s">
        <v>441</v>
      </c>
      <c r="B282" s="160">
        <v>7588</v>
      </c>
      <c r="C282" s="161" t="s">
        <v>440</v>
      </c>
      <c r="D282" s="146">
        <v>4.5</v>
      </c>
      <c r="E282" s="147">
        <v>4060485610978</v>
      </c>
      <c r="F282" s="4"/>
      <c r="G282" s="146"/>
      <c r="H282" s="146"/>
      <c r="I282" s="148">
        <v>329.9</v>
      </c>
      <c r="J282" s="146">
        <f t="shared" si="10"/>
        <v>0</v>
      </c>
      <c r="K282" s="149">
        <f t="shared" si="11"/>
        <v>0</v>
      </c>
      <c r="L282" s="150" t="s">
        <v>285</v>
      </c>
      <c r="M282" s="162" t="s">
        <v>286</v>
      </c>
      <c r="N282" s="163"/>
      <c r="O282" s="145"/>
      <c r="P282" s="145"/>
    </row>
    <row r="283" spans="1:16">
      <c r="A283" s="159" t="s">
        <v>442</v>
      </c>
      <c r="B283" s="160">
        <v>7588</v>
      </c>
      <c r="C283" s="161" t="s">
        <v>440</v>
      </c>
      <c r="D283" s="146">
        <v>5</v>
      </c>
      <c r="E283" s="147">
        <v>4060485610985</v>
      </c>
      <c r="F283" s="4"/>
      <c r="G283" s="146"/>
      <c r="H283" s="146"/>
      <c r="I283" s="148">
        <v>329.9</v>
      </c>
      <c r="J283" s="146">
        <f t="shared" si="10"/>
        <v>0</v>
      </c>
      <c r="K283" s="149">
        <f t="shared" si="11"/>
        <v>0</v>
      </c>
      <c r="L283" s="150" t="s">
        <v>285</v>
      </c>
      <c r="M283" s="162" t="s">
        <v>286</v>
      </c>
      <c r="N283" s="163"/>
      <c r="O283" s="145"/>
      <c r="P283" s="145"/>
    </row>
    <row r="284" spans="1:16">
      <c r="A284" s="159" t="s">
        <v>443</v>
      </c>
      <c r="B284" s="160">
        <v>7588</v>
      </c>
      <c r="C284" s="161" t="s">
        <v>440</v>
      </c>
      <c r="D284" s="146">
        <v>5.5</v>
      </c>
      <c r="E284" s="147">
        <v>4060485610992</v>
      </c>
      <c r="F284" s="4"/>
      <c r="G284" s="146"/>
      <c r="H284" s="146"/>
      <c r="I284" s="148">
        <v>329.9</v>
      </c>
      <c r="J284" s="146">
        <f t="shared" si="10"/>
        <v>0</v>
      </c>
      <c r="K284" s="149">
        <f t="shared" si="11"/>
        <v>0</v>
      </c>
      <c r="L284" s="150" t="s">
        <v>285</v>
      </c>
      <c r="M284" s="162" t="s">
        <v>286</v>
      </c>
      <c r="N284" s="163"/>
      <c r="O284" s="145"/>
      <c r="P284" s="145"/>
    </row>
    <row r="285" spans="1:16">
      <c r="A285" s="159" t="s">
        <v>444</v>
      </c>
      <c r="B285" s="160">
        <v>7588</v>
      </c>
      <c r="C285" s="161" t="s">
        <v>440</v>
      </c>
      <c r="D285" s="146">
        <v>6</v>
      </c>
      <c r="E285" s="147">
        <v>4060485611005</v>
      </c>
      <c r="F285" s="4"/>
      <c r="G285" s="146"/>
      <c r="H285" s="146"/>
      <c r="I285" s="148">
        <v>329.9</v>
      </c>
      <c r="J285" s="146">
        <f t="shared" si="10"/>
        <v>0</v>
      </c>
      <c r="K285" s="149">
        <f t="shared" si="11"/>
        <v>0</v>
      </c>
      <c r="L285" s="150" t="s">
        <v>285</v>
      </c>
      <c r="M285" s="162" t="s">
        <v>286</v>
      </c>
      <c r="N285" s="163"/>
      <c r="O285" s="145"/>
      <c r="P285" s="145"/>
    </row>
    <row r="286" spans="1:16">
      <c r="A286" s="159" t="s">
        <v>445</v>
      </c>
      <c r="B286" s="160">
        <v>7588</v>
      </c>
      <c r="C286" s="161" t="s">
        <v>440</v>
      </c>
      <c r="D286" s="146">
        <v>6.5</v>
      </c>
      <c r="E286" s="147">
        <v>4060485611012</v>
      </c>
      <c r="F286" s="4"/>
      <c r="G286" s="146"/>
      <c r="H286" s="146"/>
      <c r="I286" s="148">
        <v>329.9</v>
      </c>
      <c r="J286" s="146">
        <f t="shared" si="10"/>
        <v>0</v>
      </c>
      <c r="K286" s="149">
        <f t="shared" si="11"/>
        <v>0</v>
      </c>
      <c r="L286" s="150" t="s">
        <v>285</v>
      </c>
      <c r="M286" s="162" t="s">
        <v>286</v>
      </c>
      <c r="N286" s="163"/>
      <c r="O286" s="145"/>
      <c r="P286" s="145"/>
    </row>
    <row r="287" spans="1:16">
      <c r="A287" s="159" t="s">
        <v>446</v>
      </c>
      <c r="B287" s="160">
        <v>1101</v>
      </c>
      <c r="C287" s="161" t="s">
        <v>447</v>
      </c>
      <c r="D287" s="146">
        <v>6.5</v>
      </c>
      <c r="E287" s="147">
        <v>4060485611715</v>
      </c>
      <c r="F287" s="4"/>
      <c r="G287" s="146"/>
      <c r="H287" s="146"/>
      <c r="I287" s="148">
        <v>999.9</v>
      </c>
      <c r="J287" s="146">
        <f t="shared" si="10"/>
        <v>0</v>
      </c>
      <c r="K287" s="149">
        <f t="shared" si="11"/>
        <v>0</v>
      </c>
      <c r="L287" s="150" t="s">
        <v>285</v>
      </c>
      <c r="M287" s="162" t="s">
        <v>286</v>
      </c>
      <c r="N287" s="163"/>
      <c r="O287" s="145"/>
      <c r="P287" s="145"/>
    </row>
    <row r="288" spans="1:16">
      <c r="A288" s="159" t="s">
        <v>448</v>
      </c>
      <c r="B288" s="160">
        <v>1101</v>
      </c>
      <c r="C288" s="161" t="s">
        <v>447</v>
      </c>
      <c r="D288" s="146">
        <v>7</v>
      </c>
      <c r="E288" s="147">
        <v>4060485611722</v>
      </c>
      <c r="F288" s="4"/>
      <c r="G288" s="146"/>
      <c r="H288" s="146"/>
      <c r="I288" s="148">
        <v>999.9</v>
      </c>
      <c r="J288" s="146">
        <f t="shared" si="10"/>
        <v>0</v>
      </c>
      <c r="K288" s="149">
        <f t="shared" si="11"/>
        <v>0</v>
      </c>
      <c r="L288" s="150" t="s">
        <v>285</v>
      </c>
      <c r="M288" s="162" t="s">
        <v>286</v>
      </c>
      <c r="N288" s="163"/>
      <c r="O288" s="145"/>
      <c r="P288" s="145"/>
    </row>
    <row r="289" spans="1:16">
      <c r="A289" s="159" t="s">
        <v>449</v>
      </c>
      <c r="B289" s="160">
        <v>1101</v>
      </c>
      <c r="C289" s="161" t="s">
        <v>447</v>
      </c>
      <c r="D289" s="146">
        <v>7.5</v>
      </c>
      <c r="E289" s="147">
        <v>4060485611739</v>
      </c>
      <c r="F289" s="4"/>
      <c r="G289" s="146"/>
      <c r="H289" s="146"/>
      <c r="I289" s="148">
        <v>999.9</v>
      </c>
      <c r="J289" s="146">
        <f t="shared" si="10"/>
        <v>0</v>
      </c>
      <c r="K289" s="149">
        <f t="shared" si="11"/>
        <v>0</v>
      </c>
      <c r="L289" s="150" t="s">
        <v>285</v>
      </c>
      <c r="M289" s="162" t="s">
        <v>286</v>
      </c>
      <c r="N289" s="163"/>
      <c r="O289" s="145"/>
      <c r="P289" s="145"/>
    </row>
    <row r="290" spans="1:16">
      <c r="A290" s="159" t="s">
        <v>450</v>
      </c>
      <c r="B290" s="160">
        <v>1101</v>
      </c>
      <c r="C290" s="161" t="s">
        <v>447</v>
      </c>
      <c r="D290" s="146">
        <v>8</v>
      </c>
      <c r="E290" s="147">
        <v>4060485611746</v>
      </c>
      <c r="F290" s="4"/>
      <c r="G290" s="146"/>
      <c r="H290" s="146"/>
      <c r="I290" s="148">
        <v>999.9</v>
      </c>
      <c r="J290" s="146">
        <f t="shared" si="10"/>
        <v>0</v>
      </c>
      <c r="K290" s="149">
        <f t="shared" si="11"/>
        <v>0</v>
      </c>
      <c r="L290" s="150" t="s">
        <v>285</v>
      </c>
      <c r="M290" s="162" t="s">
        <v>286</v>
      </c>
      <c r="N290" s="163"/>
      <c r="O290" s="145"/>
      <c r="P290" s="145"/>
    </row>
    <row r="291" spans="1:16">
      <c r="A291" s="159" t="s">
        <v>451</v>
      </c>
      <c r="B291" s="160">
        <v>1101</v>
      </c>
      <c r="C291" s="161" t="s">
        <v>447</v>
      </c>
      <c r="D291" s="146">
        <v>8.5</v>
      </c>
      <c r="E291" s="147">
        <v>4060485611753</v>
      </c>
      <c r="F291" s="4"/>
      <c r="G291" s="146"/>
      <c r="H291" s="146"/>
      <c r="I291" s="148">
        <v>999.9</v>
      </c>
      <c r="J291" s="146">
        <f t="shared" si="10"/>
        <v>0</v>
      </c>
      <c r="K291" s="149">
        <f t="shared" si="11"/>
        <v>0</v>
      </c>
      <c r="L291" s="150" t="s">
        <v>285</v>
      </c>
      <c r="M291" s="162" t="s">
        <v>286</v>
      </c>
      <c r="N291" s="163"/>
      <c r="O291" s="145"/>
      <c r="P291" s="145"/>
    </row>
    <row r="292" spans="1:16">
      <c r="A292" s="159" t="s">
        <v>452</v>
      </c>
      <c r="B292" s="160">
        <v>1101</v>
      </c>
      <c r="C292" s="161" t="s">
        <v>447</v>
      </c>
      <c r="D292" s="146">
        <v>9</v>
      </c>
      <c r="E292" s="147">
        <v>4060485611760</v>
      </c>
      <c r="F292" s="4"/>
      <c r="G292" s="146"/>
      <c r="H292" s="146"/>
      <c r="I292" s="148">
        <v>999.9</v>
      </c>
      <c r="J292" s="146">
        <f t="shared" si="10"/>
        <v>0</v>
      </c>
      <c r="K292" s="149">
        <f t="shared" si="11"/>
        <v>0</v>
      </c>
      <c r="L292" s="150" t="s">
        <v>285</v>
      </c>
      <c r="M292" s="162" t="s">
        <v>286</v>
      </c>
      <c r="N292" s="163"/>
      <c r="O292" s="145"/>
      <c r="P292" s="145"/>
    </row>
    <row r="293" spans="1:16">
      <c r="A293" s="159" t="s">
        <v>453</v>
      </c>
      <c r="B293" s="160">
        <v>1101</v>
      </c>
      <c r="C293" s="161" t="s">
        <v>447</v>
      </c>
      <c r="D293" s="146">
        <v>9.5</v>
      </c>
      <c r="E293" s="147">
        <v>4060485611777</v>
      </c>
      <c r="F293" s="4"/>
      <c r="G293" s="146"/>
      <c r="H293" s="146"/>
      <c r="I293" s="148">
        <v>999.9</v>
      </c>
      <c r="J293" s="146">
        <f t="shared" si="10"/>
        <v>0</v>
      </c>
      <c r="K293" s="149">
        <f t="shared" si="11"/>
        <v>0</v>
      </c>
      <c r="L293" s="150" t="s">
        <v>285</v>
      </c>
      <c r="M293" s="162" t="s">
        <v>286</v>
      </c>
      <c r="N293" s="163"/>
      <c r="O293" s="145"/>
      <c r="P293" s="145"/>
    </row>
    <row r="294" spans="1:16">
      <c r="A294" s="159" t="s">
        <v>454</v>
      </c>
      <c r="B294" s="160">
        <v>1101</v>
      </c>
      <c r="C294" s="161" t="s">
        <v>447</v>
      </c>
      <c r="D294" s="146">
        <v>10</v>
      </c>
      <c r="E294" s="147">
        <v>4060485611784</v>
      </c>
      <c r="F294" s="4"/>
      <c r="G294" s="146"/>
      <c r="H294" s="146"/>
      <c r="I294" s="148">
        <v>999.9</v>
      </c>
      <c r="J294" s="146">
        <f t="shared" si="10"/>
        <v>0</v>
      </c>
      <c r="K294" s="149">
        <f t="shared" si="11"/>
        <v>0</v>
      </c>
      <c r="L294" s="150" t="s">
        <v>285</v>
      </c>
      <c r="M294" s="162" t="s">
        <v>286</v>
      </c>
      <c r="N294" s="163"/>
      <c r="O294" s="145"/>
      <c r="P294" s="145"/>
    </row>
    <row r="295" spans="1:16">
      <c r="A295" s="159" t="s">
        <v>455</v>
      </c>
      <c r="B295" s="160">
        <v>1101</v>
      </c>
      <c r="C295" s="161" t="s">
        <v>447</v>
      </c>
      <c r="D295" s="146">
        <v>10.5</v>
      </c>
      <c r="E295" s="147">
        <v>4060485611791</v>
      </c>
      <c r="F295" s="4"/>
      <c r="G295" s="146"/>
      <c r="H295" s="146"/>
      <c r="I295" s="148">
        <v>999.9</v>
      </c>
      <c r="J295" s="146">
        <f t="shared" si="10"/>
        <v>0</v>
      </c>
      <c r="K295" s="149">
        <f t="shared" si="11"/>
        <v>0</v>
      </c>
      <c r="L295" s="150" t="s">
        <v>285</v>
      </c>
      <c r="M295" s="162" t="s">
        <v>286</v>
      </c>
      <c r="N295" s="163"/>
      <c r="O295" s="145"/>
      <c r="P295" s="145"/>
    </row>
    <row r="296" spans="1:16">
      <c r="A296" s="159" t="s">
        <v>456</v>
      </c>
      <c r="B296" s="160">
        <v>1101</v>
      </c>
      <c r="C296" s="161" t="s">
        <v>447</v>
      </c>
      <c r="D296" s="146">
        <v>11</v>
      </c>
      <c r="E296" s="147">
        <v>4060485611807</v>
      </c>
      <c r="F296" s="4"/>
      <c r="G296" s="146"/>
      <c r="H296" s="146"/>
      <c r="I296" s="148">
        <v>999.9</v>
      </c>
      <c r="J296" s="146">
        <f t="shared" si="10"/>
        <v>0</v>
      </c>
      <c r="K296" s="149">
        <f t="shared" si="11"/>
        <v>0</v>
      </c>
      <c r="L296" s="150" t="s">
        <v>285</v>
      </c>
      <c r="M296" s="162" t="s">
        <v>286</v>
      </c>
      <c r="N296" s="163"/>
      <c r="O296" s="145"/>
      <c r="P296" s="145"/>
    </row>
    <row r="297" spans="1:16">
      <c r="A297" s="159" t="s">
        <v>457</v>
      </c>
      <c r="B297" s="160">
        <v>7700</v>
      </c>
      <c r="C297" s="161" t="s">
        <v>447</v>
      </c>
      <c r="D297" s="146">
        <v>6.5</v>
      </c>
      <c r="E297" s="147">
        <v>4060485611814</v>
      </c>
      <c r="F297" s="4"/>
      <c r="G297" s="146"/>
      <c r="H297" s="146"/>
      <c r="I297" s="148">
        <v>999.9</v>
      </c>
      <c r="J297" s="146">
        <f t="shared" si="10"/>
        <v>0</v>
      </c>
      <c r="K297" s="149">
        <f t="shared" si="11"/>
        <v>0</v>
      </c>
      <c r="L297" s="150" t="s">
        <v>285</v>
      </c>
      <c r="M297" s="162" t="s">
        <v>286</v>
      </c>
      <c r="N297" s="163"/>
      <c r="O297" s="145"/>
      <c r="P297" s="145"/>
    </row>
    <row r="298" spans="1:16">
      <c r="A298" s="159" t="s">
        <v>458</v>
      </c>
      <c r="B298" s="160">
        <v>7700</v>
      </c>
      <c r="C298" s="161" t="s">
        <v>447</v>
      </c>
      <c r="D298" s="146">
        <v>7</v>
      </c>
      <c r="E298" s="147">
        <v>4060485611821</v>
      </c>
      <c r="F298" s="4"/>
      <c r="G298" s="146"/>
      <c r="H298" s="146"/>
      <c r="I298" s="148">
        <v>999.9</v>
      </c>
      <c r="J298" s="146">
        <f t="shared" si="10"/>
        <v>0</v>
      </c>
      <c r="K298" s="149">
        <f t="shared" si="11"/>
        <v>0</v>
      </c>
      <c r="L298" s="150" t="s">
        <v>285</v>
      </c>
      <c r="M298" s="162" t="s">
        <v>286</v>
      </c>
      <c r="N298" s="163"/>
      <c r="O298" s="145"/>
      <c r="P298" s="145"/>
    </row>
    <row r="299" spans="1:16">
      <c r="A299" s="159" t="s">
        <v>459</v>
      </c>
      <c r="B299" s="160">
        <v>7700</v>
      </c>
      <c r="C299" s="161" t="s">
        <v>447</v>
      </c>
      <c r="D299" s="146">
        <v>7.5</v>
      </c>
      <c r="E299" s="147">
        <v>4060485611838</v>
      </c>
      <c r="F299" s="4"/>
      <c r="G299" s="146"/>
      <c r="H299" s="146"/>
      <c r="I299" s="148">
        <v>999.9</v>
      </c>
      <c r="J299" s="146">
        <f t="shared" si="10"/>
        <v>0</v>
      </c>
      <c r="K299" s="149">
        <f t="shared" si="11"/>
        <v>0</v>
      </c>
      <c r="L299" s="150" t="s">
        <v>285</v>
      </c>
      <c r="M299" s="162" t="s">
        <v>286</v>
      </c>
      <c r="N299" s="163"/>
      <c r="O299" s="145"/>
      <c r="P299" s="145"/>
    </row>
    <row r="300" spans="1:16">
      <c r="A300" s="159" t="s">
        <v>460</v>
      </c>
      <c r="B300" s="160">
        <v>7700</v>
      </c>
      <c r="C300" s="161" t="s">
        <v>447</v>
      </c>
      <c r="D300" s="146">
        <v>8</v>
      </c>
      <c r="E300" s="147">
        <v>4060485611845</v>
      </c>
      <c r="F300" s="4"/>
      <c r="G300" s="146"/>
      <c r="H300" s="146"/>
      <c r="I300" s="148">
        <v>999.9</v>
      </c>
      <c r="J300" s="146">
        <f t="shared" si="10"/>
        <v>0</v>
      </c>
      <c r="K300" s="149">
        <f t="shared" si="11"/>
        <v>0</v>
      </c>
      <c r="L300" s="150" t="s">
        <v>285</v>
      </c>
      <c r="M300" s="162" t="s">
        <v>286</v>
      </c>
      <c r="N300" s="163"/>
      <c r="O300" s="145"/>
      <c r="P300" s="145"/>
    </row>
    <row r="301" spans="1:16">
      <c r="A301" s="159" t="s">
        <v>461</v>
      </c>
      <c r="B301" s="160">
        <v>7700</v>
      </c>
      <c r="C301" s="161" t="s">
        <v>447</v>
      </c>
      <c r="D301" s="146">
        <v>8.5</v>
      </c>
      <c r="E301" s="147">
        <v>4060485611852</v>
      </c>
      <c r="F301" s="4"/>
      <c r="G301" s="146"/>
      <c r="H301" s="146"/>
      <c r="I301" s="148">
        <v>999.9</v>
      </c>
      <c r="J301" s="146">
        <f t="shared" si="10"/>
        <v>0</v>
      </c>
      <c r="K301" s="149">
        <f t="shared" si="11"/>
        <v>0</v>
      </c>
      <c r="L301" s="150" t="s">
        <v>285</v>
      </c>
      <c r="M301" s="162" t="s">
        <v>286</v>
      </c>
      <c r="N301" s="163"/>
      <c r="O301" s="145"/>
      <c r="P301" s="145"/>
    </row>
    <row r="302" spans="1:16">
      <c r="A302" s="159" t="s">
        <v>462</v>
      </c>
      <c r="B302" s="160">
        <v>7700</v>
      </c>
      <c r="C302" s="161" t="s">
        <v>447</v>
      </c>
      <c r="D302" s="146">
        <v>9</v>
      </c>
      <c r="E302" s="147">
        <v>4060485611869</v>
      </c>
      <c r="F302" s="4"/>
      <c r="G302" s="146"/>
      <c r="H302" s="146"/>
      <c r="I302" s="148">
        <v>999.9</v>
      </c>
      <c r="J302" s="146">
        <f t="shared" si="10"/>
        <v>0</v>
      </c>
      <c r="K302" s="149">
        <f t="shared" si="11"/>
        <v>0</v>
      </c>
      <c r="L302" s="150" t="s">
        <v>285</v>
      </c>
      <c r="M302" s="162" t="s">
        <v>286</v>
      </c>
      <c r="N302" s="163"/>
      <c r="O302" s="145"/>
      <c r="P302" s="145"/>
    </row>
    <row r="303" spans="1:16">
      <c r="A303" s="159" t="s">
        <v>463</v>
      </c>
      <c r="B303" s="160">
        <v>7700</v>
      </c>
      <c r="C303" s="161" t="s">
        <v>447</v>
      </c>
      <c r="D303" s="146">
        <v>9.5</v>
      </c>
      <c r="E303" s="147">
        <v>4060485611876</v>
      </c>
      <c r="F303" s="4"/>
      <c r="G303" s="146"/>
      <c r="H303" s="146"/>
      <c r="I303" s="148">
        <v>999.9</v>
      </c>
      <c r="J303" s="146">
        <f t="shared" si="10"/>
        <v>0</v>
      </c>
      <c r="K303" s="149">
        <f t="shared" si="11"/>
        <v>0</v>
      </c>
      <c r="L303" s="150" t="s">
        <v>285</v>
      </c>
      <c r="M303" s="162" t="s">
        <v>286</v>
      </c>
      <c r="N303" s="163"/>
      <c r="O303" s="145"/>
      <c r="P303" s="145"/>
    </row>
    <row r="304" spans="1:16">
      <c r="A304" s="159" t="s">
        <v>464</v>
      </c>
      <c r="B304" s="160">
        <v>7700</v>
      </c>
      <c r="C304" s="161" t="s">
        <v>447</v>
      </c>
      <c r="D304" s="146">
        <v>10</v>
      </c>
      <c r="E304" s="147">
        <v>4060485611883</v>
      </c>
      <c r="F304" s="4"/>
      <c r="G304" s="146"/>
      <c r="H304" s="146"/>
      <c r="I304" s="148">
        <v>999.9</v>
      </c>
      <c r="J304" s="146">
        <f t="shared" si="10"/>
        <v>0</v>
      </c>
      <c r="K304" s="149">
        <f t="shared" si="11"/>
        <v>0</v>
      </c>
      <c r="L304" s="150" t="s">
        <v>285</v>
      </c>
      <c r="M304" s="162" t="s">
        <v>286</v>
      </c>
      <c r="N304" s="163"/>
      <c r="O304" s="145"/>
      <c r="P304" s="145"/>
    </row>
    <row r="305" spans="1:16">
      <c r="A305" s="159" t="s">
        <v>465</v>
      </c>
      <c r="B305" s="160">
        <v>7700</v>
      </c>
      <c r="C305" s="161" t="s">
        <v>447</v>
      </c>
      <c r="D305" s="146">
        <v>10.5</v>
      </c>
      <c r="E305" s="147">
        <v>4060485611890</v>
      </c>
      <c r="F305" s="4"/>
      <c r="G305" s="146"/>
      <c r="H305" s="146"/>
      <c r="I305" s="148">
        <v>999.9</v>
      </c>
      <c r="J305" s="146">
        <f t="shared" si="10"/>
        <v>0</v>
      </c>
      <c r="K305" s="149">
        <f t="shared" si="11"/>
        <v>0</v>
      </c>
      <c r="L305" s="150" t="s">
        <v>285</v>
      </c>
      <c r="M305" s="162" t="s">
        <v>286</v>
      </c>
      <c r="N305" s="163"/>
      <c r="O305" s="145"/>
      <c r="P305" s="145"/>
    </row>
    <row r="306" spans="1:16">
      <c r="A306" s="159" t="s">
        <v>466</v>
      </c>
      <c r="B306" s="160">
        <v>7700</v>
      </c>
      <c r="C306" s="161" t="s">
        <v>447</v>
      </c>
      <c r="D306" s="146">
        <v>11</v>
      </c>
      <c r="E306" s="147">
        <v>4060485611906</v>
      </c>
      <c r="F306" s="4"/>
      <c r="G306" s="146"/>
      <c r="H306" s="146"/>
      <c r="I306" s="148">
        <v>999.9</v>
      </c>
      <c r="J306" s="146">
        <f t="shared" si="10"/>
        <v>0</v>
      </c>
      <c r="K306" s="149">
        <f t="shared" si="11"/>
        <v>0</v>
      </c>
      <c r="L306" s="150" t="s">
        <v>285</v>
      </c>
      <c r="M306" s="162" t="s">
        <v>286</v>
      </c>
      <c r="N306" s="163"/>
      <c r="O306" s="145"/>
      <c r="P306" s="145"/>
    </row>
    <row r="307" spans="1:16">
      <c r="A307" s="159" t="s">
        <v>467</v>
      </c>
      <c r="B307" s="160">
        <v>1101</v>
      </c>
      <c r="C307" s="161" t="s">
        <v>468</v>
      </c>
      <c r="D307" s="146">
        <v>6.5</v>
      </c>
      <c r="E307" s="147">
        <v>4060485607534</v>
      </c>
      <c r="F307" s="4"/>
      <c r="G307" s="146"/>
      <c r="H307" s="146"/>
      <c r="I307" s="148">
        <v>949.9</v>
      </c>
      <c r="J307" s="146">
        <f t="shared" si="10"/>
        <v>0</v>
      </c>
      <c r="K307" s="149">
        <f t="shared" si="11"/>
        <v>0</v>
      </c>
      <c r="L307" s="150" t="s">
        <v>285</v>
      </c>
      <c r="M307" s="162" t="s">
        <v>286</v>
      </c>
      <c r="N307" s="163"/>
      <c r="O307" s="145"/>
      <c r="P307" s="145"/>
    </row>
    <row r="308" spans="1:16">
      <c r="A308" s="159" t="s">
        <v>469</v>
      </c>
      <c r="B308" s="160">
        <v>1101</v>
      </c>
      <c r="C308" s="161" t="s">
        <v>468</v>
      </c>
      <c r="D308" s="146">
        <v>7</v>
      </c>
      <c r="E308" s="147">
        <v>4060485607541</v>
      </c>
      <c r="F308" s="4"/>
      <c r="G308" s="146"/>
      <c r="H308" s="146"/>
      <c r="I308" s="148">
        <v>949.9</v>
      </c>
      <c r="J308" s="146">
        <f t="shared" si="10"/>
        <v>0</v>
      </c>
      <c r="K308" s="149">
        <f t="shared" si="11"/>
        <v>0</v>
      </c>
      <c r="L308" s="150" t="s">
        <v>285</v>
      </c>
      <c r="M308" s="162" t="s">
        <v>286</v>
      </c>
      <c r="N308" s="163"/>
      <c r="O308" s="145"/>
      <c r="P308" s="145"/>
    </row>
    <row r="309" spans="1:16">
      <c r="A309" s="159" t="s">
        <v>470</v>
      </c>
      <c r="B309" s="160">
        <v>1101</v>
      </c>
      <c r="C309" s="161" t="s">
        <v>468</v>
      </c>
      <c r="D309" s="146">
        <v>7.5</v>
      </c>
      <c r="E309" s="147">
        <v>4060485607558</v>
      </c>
      <c r="F309" s="4"/>
      <c r="G309" s="146"/>
      <c r="H309" s="146"/>
      <c r="I309" s="148">
        <v>949.9</v>
      </c>
      <c r="J309" s="146">
        <f t="shared" si="10"/>
        <v>0</v>
      </c>
      <c r="K309" s="149">
        <f t="shared" si="11"/>
        <v>0</v>
      </c>
      <c r="L309" s="150" t="s">
        <v>285</v>
      </c>
      <c r="M309" s="162" t="s">
        <v>286</v>
      </c>
      <c r="N309" s="163"/>
      <c r="O309" s="145"/>
      <c r="P309" s="145"/>
    </row>
    <row r="310" spans="1:16">
      <c r="A310" s="159" t="s">
        <v>471</v>
      </c>
      <c r="B310" s="160">
        <v>1101</v>
      </c>
      <c r="C310" s="161" t="s">
        <v>468</v>
      </c>
      <c r="D310" s="146">
        <v>8</v>
      </c>
      <c r="E310" s="147">
        <v>4060485607565</v>
      </c>
      <c r="F310" s="4"/>
      <c r="G310" s="146"/>
      <c r="H310" s="146"/>
      <c r="I310" s="148">
        <v>949.9</v>
      </c>
      <c r="J310" s="146">
        <f t="shared" si="10"/>
        <v>0</v>
      </c>
      <c r="K310" s="149">
        <f t="shared" si="11"/>
        <v>0</v>
      </c>
      <c r="L310" s="150" t="s">
        <v>285</v>
      </c>
      <c r="M310" s="162" t="s">
        <v>286</v>
      </c>
      <c r="N310" s="163"/>
      <c r="O310" s="145"/>
      <c r="P310" s="145"/>
    </row>
    <row r="311" spans="1:16">
      <c r="A311" s="159" t="s">
        <v>472</v>
      </c>
      <c r="B311" s="160">
        <v>1101</v>
      </c>
      <c r="C311" s="161" t="s">
        <v>468</v>
      </c>
      <c r="D311" s="146">
        <v>8.5</v>
      </c>
      <c r="E311" s="147">
        <v>4060485607572</v>
      </c>
      <c r="F311" s="4"/>
      <c r="G311" s="146"/>
      <c r="H311" s="146"/>
      <c r="I311" s="148">
        <v>949.9</v>
      </c>
      <c r="J311" s="146">
        <f t="shared" si="10"/>
        <v>0</v>
      </c>
      <c r="K311" s="149">
        <f t="shared" si="11"/>
        <v>0</v>
      </c>
      <c r="L311" s="150" t="s">
        <v>285</v>
      </c>
      <c r="M311" s="162" t="s">
        <v>286</v>
      </c>
      <c r="N311" s="163"/>
      <c r="O311" s="145"/>
      <c r="P311" s="145"/>
    </row>
    <row r="312" spans="1:16">
      <c r="A312" s="159" t="s">
        <v>473</v>
      </c>
      <c r="B312" s="160">
        <v>1101</v>
      </c>
      <c r="C312" s="161" t="s">
        <v>468</v>
      </c>
      <c r="D312" s="146">
        <v>9</v>
      </c>
      <c r="E312" s="147">
        <v>4060485607589</v>
      </c>
      <c r="F312" s="4"/>
      <c r="G312" s="146"/>
      <c r="H312" s="146"/>
      <c r="I312" s="148">
        <v>949.9</v>
      </c>
      <c r="J312" s="146">
        <f t="shared" si="10"/>
        <v>0</v>
      </c>
      <c r="K312" s="149">
        <f t="shared" si="11"/>
        <v>0</v>
      </c>
      <c r="L312" s="150" t="s">
        <v>285</v>
      </c>
      <c r="M312" s="162" t="s">
        <v>286</v>
      </c>
      <c r="N312" s="163"/>
      <c r="O312" s="145"/>
      <c r="P312" s="145"/>
    </row>
    <row r="313" spans="1:16">
      <c r="A313" s="159" t="s">
        <v>474</v>
      </c>
      <c r="B313" s="160">
        <v>1101</v>
      </c>
      <c r="C313" s="161" t="s">
        <v>468</v>
      </c>
      <c r="D313" s="146">
        <v>9.5</v>
      </c>
      <c r="E313" s="147">
        <v>4060485607596</v>
      </c>
      <c r="F313" s="4"/>
      <c r="G313" s="146"/>
      <c r="H313" s="146"/>
      <c r="I313" s="148">
        <v>949.9</v>
      </c>
      <c r="J313" s="146">
        <f t="shared" si="10"/>
        <v>0</v>
      </c>
      <c r="K313" s="149">
        <f t="shared" si="11"/>
        <v>0</v>
      </c>
      <c r="L313" s="150" t="s">
        <v>285</v>
      </c>
      <c r="M313" s="162" t="s">
        <v>286</v>
      </c>
      <c r="N313" s="163"/>
      <c r="O313" s="145"/>
      <c r="P313" s="145"/>
    </row>
    <row r="314" spans="1:16">
      <c r="A314" s="159" t="s">
        <v>475</v>
      </c>
      <c r="B314" s="160">
        <v>1101</v>
      </c>
      <c r="C314" s="161" t="s">
        <v>468</v>
      </c>
      <c r="D314" s="146">
        <v>10</v>
      </c>
      <c r="E314" s="147">
        <v>4060485607602</v>
      </c>
      <c r="F314" s="4"/>
      <c r="G314" s="146"/>
      <c r="H314" s="146"/>
      <c r="I314" s="148">
        <v>949.9</v>
      </c>
      <c r="J314" s="146">
        <f t="shared" si="10"/>
        <v>0</v>
      </c>
      <c r="K314" s="149">
        <f t="shared" si="11"/>
        <v>0</v>
      </c>
      <c r="L314" s="150" t="s">
        <v>285</v>
      </c>
      <c r="M314" s="162" t="s">
        <v>286</v>
      </c>
      <c r="N314" s="163"/>
      <c r="O314" s="145"/>
      <c r="P314" s="145"/>
    </row>
    <row r="315" spans="1:16">
      <c r="A315" s="159" t="s">
        <v>476</v>
      </c>
      <c r="B315" s="160">
        <v>1101</v>
      </c>
      <c r="C315" s="161" t="s">
        <v>468</v>
      </c>
      <c r="D315" s="146">
        <v>10.5</v>
      </c>
      <c r="E315" s="147">
        <v>4060485607619</v>
      </c>
      <c r="F315" s="4"/>
      <c r="G315" s="146"/>
      <c r="H315" s="146"/>
      <c r="I315" s="148">
        <v>949.9</v>
      </c>
      <c r="J315" s="146">
        <f t="shared" si="10"/>
        <v>0</v>
      </c>
      <c r="K315" s="149">
        <f t="shared" si="11"/>
        <v>0</v>
      </c>
      <c r="L315" s="150" t="s">
        <v>285</v>
      </c>
      <c r="M315" s="162" t="s">
        <v>286</v>
      </c>
      <c r="N315" s="163"/>
      <c r="O315" s="145"/>
      <c r="P315" s="145"/>
    </row>
    <row r="316" spans="1:16">
      <c r="A316" s="159" t="s">
        <v>477</v>
      </c>
      <c r="B316" s="160">
        <v>1101</v>
      </c>
      <c r="C316" s="161" t="s">
        <v>468</v>
      </c>
      <c r="D316" s="146">
        <v>11</v>
      </c>
      <c r="E316" s="147">
        <v>4060485607626</v>
      </c>
      <c r="F316" s="4"/>
      <c r="G316" s="146"/>
      <c r="H316" s="146"/>
      <c r="I316" s="148">
        <v>949.9</v>
      </c>
      <c r="J316" s="146">
        <f t="shared" si="10"/>
        <v>0</v>
      </c>
      <c r="K316" s="149">
        <f t="shared" si="11"/>
        <v>0</v>
      </c>
      <c r="L316" s="150" t="s">
        <v>285</v>
      </c>
      <c r="M316" s="162" t="s">
        <v>286</v>
      </c>
      <c r="N316" s="163"/>
      <c r="O316" s="145"/>
      <c r="P316" s="145"/>
    </row>
    <row r="317" spans="1:16">
      <c r="A317" s="159" t="s">
        <v>478</v>
      </c>
      <c r="B317" s="160">
        <v>7809</v>
      </c>
      <c r="C317" s="161" t="s">
        <v>479</v>
      </c>
      <c r="D317" s="146">
        <v>6.5</v>
      </c>
      <c r="E317" s="147">
        <v>4060485612514</v>
      </c>
      <c r="F317" s="4"/>
      <c r="G317" s="146"/>
      <c r="H317" s="146"/>
      <c r="I317" s="148">
        <v>899.9</v>
      </c>
      <c r="J317" s="146">
        <f t="shared" si="10"/>
        <v>0</v>
      </c>
      <c r="K317" s="149">
        <f t="shared" si="11"/>
        <v>0</v>
      </c>
      <c r="L317" s="150" t="s">
        <v>285</v>
      </c>
      <c r="M317" s="162" t="s">
        <v>286</v>
      </c>
      <c r="N317" s="163"/>
      <c r="O317" s="145"/>
      <c r="P317" s="145"/>
    </row>
    <row r="318" spans="1:16">
      <c r="A318" s="159" t="s">
        <v>480</v>
      </c>
      <c r="B318" s="160">
        <v>7809</v>
      </c>
      <c r="C318" s="161" t="s">
        <v>479</v>
      </c>
      <c r="D318" s="146">
        <v>7</v>
      </c>
      <c r="E318" s="147">
        <v>4060485612521</v>
      </c>
      <c r="F318" s="4"/>
      <c r="G318" s="146"/>
      <c r="H318" s="146"/>
      <c r="I318" s="148">
        <v>899.9</v>
      </c>
      <c r="J318" s="146">
        <f t="shared" si="10"/>
        <v>0</v>
      </c>
      <c r="K318" s="149">
        <f t="shared" si="11"/>
        <v>0</v>
      </c>
      <c r="L318" s="150" t="s">
        <v>285</v>
      </c>
      <c r="M318" s="162" t="s">
        <v>286</v>
      </c>
      <c r="N318" s="163"/>
      <c r="O318" s="145"/>
      <c r="P318" s="145"/>
    </row>
    <row r="319" spans="1:16">
      <c r="A319" s="159" t="s">
        <v>481</v>
      </c>
      <c r="B319" s="160">
        <v>7809</v>
      </c>
      <c r="C319" s="161" t="s">
        <v>479</v>
      </c>
      <c r="D319" s="146">
        <v>7.5</v>
      </c>
      <c r="E319" s="147">
        <v>4060485612538</v>
      </c>
      <c r="F319" s="4"/>
      <c r="G319" s="146"/>
      <c r="H319" s="146"/>
      <c r="I319" s="148">
        <v>899.9</v>
      </c>
      <c r="J319" s="146">
        <f t="shared" si="10"/>
        <v>0</v>
      </c>
      <c r="K319" s="149">
        <f t="shared" si="11"/>
        <v>0</v>
      </c>
      <c r="L319" s="150" t="s">
        <v>285</v>
      </c>
      <c r="M319" s="162" t="s">
        <v>286</v>
      </c>
      <c r="N319" s="163"/>
      <c r="O319" s="145"/>
      <c r="P319" s="145"/>
    </row>
    <row r="320" spans="1:16">
      <c r="A320" s="159" t="s">
        <v>482</v>
      </c>
      <c r="B320" s="160">
        <v>7809</v>
      </c>
      <c r="C320" s="161" t="s">
        <v>479</v>
      </c>
      <c r="D320" s="146">
        <v>8</v>
      </c>
      <c r="E320" s="147">
        <v>4060485612545</v>
      </c>
      <c r="F320" s="4"/>
      <c r="G320" s="146"/>
      <c r="H320" s="146"/>
      <c r="I320" s="148">
        <v>899.9</v>
      </c>
      <c r="J320" s="146">
        <f t="shared" si="10"/>
        <v>0</v>
      </c>
      <c r="K320" s="149">
        <f t="shared" si="11"/>
        <v>0</v>
      </c>
      <c r="L320" s="150" t="s">
        <v>285</v>
      </c>
      <c r="M320" s="162" t="s">
        <v>286</v>
      </c>
      <c r="N320" s="163"/>
      <c r="O320" s="145"/>
      <c r="P320" s="145"/>
    </row>
    <row r="321" spans="1:16">
      <c r="A321" s="159" t="s">
        <v>483</v>
      </c>
      <c r="B321" s="160">
        <v>7809</v>
      </c>
      <c r="C321" s="161" t="s">
        <v>479</v>
      </c>
      <c r="D321" s="146">
        <v>8.5</v>
      </c>
      <c r="E321" s="147">
        <v>4060485612552</v>
      </c>
      <c r="F321" s="4"/>
      <c r="G321" s="146"/>
      <c r="H321" s="146"/>
      <c r="I321" s="148">
        <v>899.9</v>
      </c>
      <c r="J321" s="146">
        <f t="shared" si="10"/>
        <v>0</v>
      </c>
      <c r="K321" s="149">
        <f t="shared" si="11"/>
        <v>0</v>
      </c>
      <c r="L321" s="150" t="s">
        <v>285</v>
      </c>
      <c r="M321" s="162" t="s">
        <v>286</v>
      </c>
      <c r="N321" s="163"/>
      <c r="O321" s="145"/>
      <c r="P321" s="145"/>
    </row>
    <row r="322" spans="1:16">
      <c r="A322" s="159" t="s">
        <v>484</v>
      </c>
      <c r="B322" s="160">
        <v>7809</v>
      </c>
      <c r="C322" s="161" t="s">
        <v>479</v>
      </c>
      <c r="D322" s="146">
        <v>9</v>
      </c>
      <c r="E322" s="147">
        <v>4060485612569</v>
      </c>
      <c r="F322" s="4"/>
      <c r="G322" s="146"/>
      <c r="H322" s="146"/>
      <c r="I322" s="148">
        <v>899.9</v>
      </c>
      <c r="J322" s="146">
        <f t="shared" si="10"/>
        <v>0</v>
      </c>
      <c r="K322" s="149">
        <f t="shared" si="11"/>
        <v>0</v>
      </c>
      <c r="L322" s="150" t="s">
        <v>285</v>
      </c>
      <c r="M322" s="162" t="s">
        <v>286</v>
      </c>
      <c r="N322" s="163"/>
      <c r="O322" s="145"/>
      <c r="P322" s="145"/>
    </row>
    <row r="323" spans="1:16">
      <c r="A323" s="159" t="s">
        <v>485</v>
      </c>
      <c r="B323" s="160">
        <v>7809</v>
      </c>
      <c r="C323" s="161" t="s">
        <v>479</v>
      </c>
      <c r="D323" s="146">
        <v>9.5</v>
      </c>
      <c r="E323" s="147">
        <v>4060485612576</v>
      </c>
      <c r="F323" s="4"/>
      <c r="G323" s="146"/>
      <c r="H323" s="146"/>
      <c r="I323" s="148">
        <v>899.9</v>
      </c>
      <c r="J323" s="146">
        <f t="shared" si="10"/>
        <v>0</v>
      </c>
      <c r="K323" s="149">
        <f t="shared" si="11"/>
        <v>0</v>
      </c>
      <c r="L323" s="150" t="s">
        <v>285</v>
      </c>
      <c r="M323" s="162" t="s">
        <v>286</v>
      </c>
      <c r="N323" s="163"/>
      <c r="O323" s="145"/>
      <c r="P323" s="145"/>
    </row>
    <row r="324" spans="1:16">
      <c r="A324" s="159" t="s">
        <v>486</v>
      </c>
      <c r="B324" s="160">
        <v>7809</v>
      </c>
      <c r="C324" s="161" t="s">
        <v>479</v>
      </c>
      <c r="D324" s="146">
        <v>10</v>
      </c>
      <c r="E324" s="147">
        <v>4060485612583</v>
      </c>
      <c r="F324" s="4"/>
      <c r="G324" s="146"/>
      <c r="H324" s="146"/>
      <c r="I324" s="148">
        <v>899.9</v>
      </c>
      <c r="J324" s="146">
        <f t="shared" si="10"/>
        <v>0</v>
      </c>
      <c r="K324" s="149">
        <f t="shared" si="11"/>
        <v>0</v>
      </c>
      <c r="L324" s="150" t="s">
        <v>285</v>
      </c>
      <c r="M324" s="162" t="s">
        <v>286</v>
      </c>
      <c r="N324" s="163"/>
      <c r="O324" s="145"/>
      <c r="P324" s="145"/>
    </row>
    <row r="325" spans="1:16">
      <c r="A325" s="159" t="s">
        <v>487</v>
      </c>
      <c r="B325" s="160">
        <v>7809</v>
      </c>
      <c r="C325" s="161" t="s">
        <v>479</v>
      </c>
      <c r="D325" s="146">
        <v>10.5</v>
      </c>
      <c r="E325" s="147">
        <v>4060485612590</v>
      </c>
      <c r="F325" s="4"/>
      <c r="G325" s="146"/>
      <c r="H325" s="146"/>
      <c r="I325" s="148">
        <v>899.9</v>
      </c>
      <c r="J325" s="146">
        <f t="shared" si="10"/>
        <v>0</v>
      </c>
      <c r="K325" s="149">
        <f t="shared" si="11"/>
        <v>0</v>
      </c>
      <c r="L325" s="150" t="s">
        <v>285</v>
      </c>
      <c r="M325" s="162" t="s">
        <v>286</v>
      </c>
      <c r="N325" s="163"/>
      <c r="O325" s="145"/>
      <c r="P325" s="145"/>
    </row>
    <row r="326" spans="1:16">
      <c r="A326" s="159" t="s">
        <v>488</v>
      </c>
      <c r="B326" s="160">
        <v>7809</v>
      </c>
      <c r="C326" s="161" t="s">
        <v>479</v>
      </c>
      <c r="D326" s="146">
        <v>11</v>
      </c>
      <c r="E326" s="147">
        <v>4060485612606</v>
      </c>
      <c r="F326" s="4"/>
      <c r="G326" s="146"/>
      <c r="H326" s="146"/>
      <c r="I326" s="148">
        <v>899.9</v>
      </c>
      <c r="J326" s="146">
        <f t="shared" si="10"/>
        <v>0</v>
      </c>
      <c r="K326" s="149">
        <f t="shared" si="11"/>
        <v>0</v>
      </c>
      <c r="L326" s="150" t="s">
        <v>285</v>
      </c>
      <c r="M326" s="162" t="s">
        <v>286</v>
      </c>
      <c r="N326" s="163"/>
      <c r="O326" s="145"/>
      <c r="P326" s="145"/>
    </row>
    <row r="327" spans="1:16">
      <c r="A327" s="159" t="s">
        <v>489</v>
      </c>
      <c r="B327" s="160">
        <v>1101</v>
      </c>
      <c r="C327" s="161" t="s">
        <v>479</v>
      </c>
      <c r="D327" s="146">
        <v>6.5</v>
      </c>
      <c r="E327" s="147">
        <v>4060485607633</v>
      </c>
      <c r="F327" s="4"/>
      <c r="G327" s="146"/>
      <c r="H327" s="146"/>
      <c r="I327" s="148">
        <v>899.9</v>
      </c>
      <c r="J327" s="146">
        <f t="shared" si="10"/>
        <v>0</v>
      </c>
      <c r="K327" s="149">
        <f t="shared" si="11"/>
        <v>0</v>
      </c>
      <c r="L327" s="150" t="s">
        <v>285</v>
      </c>
      <c r="M327" s="162" t="s">
        <v>286</v>
      </c>
      <c r="N327" s="163"/>
      <c r="O327" s="145"/>
      <c r="P327" s="145"/>
    </row>
    <row r="328" spans="1:16">
      <c r="A328" s="159" t="s">
        <v>490</v>
      </c>
      <c r="B328" s="160">
        <v>1101</v>
      </c>
      <c r="C328" s="161" t="s">
        <v>479</v>
      </c>
      <c r="D328" s="146">
        <v>7</v>
      </c>
      <c r="E328" s="147">
        <v>4060485607640</v>
      </c>
      <c r="F328" s="4"/>
      <c r="G328" s="146"/>
      <c r="H328" s="146"/>
      <c r="I328" s="148">
        <v>899.9</v>
      </c>
      <c r="J328" s="146">
        <f t="shared" si="10"/>
        <v>0</v>
      </c>
      <c r="K328" s="149">
        <f t="shared" si="11"/>
        <v>0</v>
      </c>
      <c r="L328" s="150" t="s">
        <v>285</v>
      </c>
      <c r="M328" s="162" t="s">
        <v>286</v>
      </c>
      <c r="N328" s="163"/>
      <c r="O328" s="145"/>
      <c r="P328" s="145"/>
    </row>
    <row r="329" spans="1:16">
      <c r="A329" s="159" t="s">
        <v>491</v>
      </c>
      <c r="B329" s="160">
        <v>1101</v>
      </c>
      <c r="C329" s="161" t="s">
        <v>479</v>
      </c>
      <c r="D329" s="146">
        <v>7.5</v>
      </c>
      <c r="E329" s="147">
        <v>4060485607657</v>
      </c>
      <c r="F329" s="4"/>
      <c r="G329" s="146"/>
      <c r="H329" s="146"/>
      <c r="I329" s="148">
        <v>899.9</v>
      </c>
      <c r="J329" s="146">
        <f t="shared" si="10"/>
        <v>0</v>
      </c>
      <c r="K329" s="149">
        <f t="shared" si="11"/>
        <v>0</v>
      </c>
      <c r="L329" s="150" t="s">
        <v>285</v>
      </c>
      <c r="M329" s="162" t="s">
        <v>286</v>
      </c>
      <c r="N329" s="163"/>
      <c r="O329" s="145"/>
      <c r="P329" s="145"/>
    </row>
    <row r="330" spans="1:16">
      <c r="A330" s="159" t="s">
        <v>492</v>
      </c>
      <c r="B330" s="160">
        <v>1101</v>
      </c>
      <c r="C330" s="161" t="s">
        <v>479</v>
      </c>
      <c r="D330" s="146">
        <v>8</v>
      </c>
      <c r="E330" s="147">
        <v>4060485607664</v>
      </c>
      <c r="F330" s="4"/>
      <c r="G330" s="146"/>
      <c r="H330" s="146"/>
      <c r="I330" s="148">
        <v>899.9</v>
      </c>
      <c r="J330" s="146">
        <f t="shared" ref="J330:J393" si="12">H330+G330+F330</f>
        <v>0</v>
      </c>
      <c r="K330" s="149">
        <f t="shared" ref="K330:K393" si="13">I330*J330</f>
        <v>0</v>
      </c>
      <c r="L330" s="150" t="s">
        <v>285</v>
      </c>
      <c r="M330" s="162" t="s">
        <v>286</v>
      </c>
      <c r="N330" s="163"/>
      <c r="O330" s="145"/>
      <c r="P330" s="145"/>
    </row>
    <row r="331" spans="1:16">
      <c r="A331" s="159" t="s">
        <v>493</v>
      </c>
      <c r="B331" s="160">
        <v>1101</v>
      </c>
      <c r="C331" s="161" t="s">
        <v>479</v>
      </c>
      <c r="D331" s="146">
        <v>8.5</v>
      </c>
      <c r="E331" s="147">
        <v>4060485607671</v>
      </c>
      <c r="F331" s="4"/>
      <c r="G331" s="146"/>
      <c r="H331" s="146"/>
      <c r="I331" s="148">
        <v>899.9</v>
      </c>
      <c r="J331" s="146">
        <f t="shared" si="12"/>
        <v>0</v>
      </c>
      <c r="K331" s="149">
        <f t="shared" si="13"/>
        <v>0</v>
      </c>
      <c r="L331" s="150" t="s">
        <v>285</v>
      </c>
      <c r="M331" s="162" t="s">
        <v>286</v>
      </c>
      <c r="N331" s="163"/>
      <c r="O331" s="145"/>
      <c r="P331" s="145"/>
    </row>
    <row r="332" spans="1:16">
      <c r="A332" s="159" t="s">
        <v>494</v>
      </c>
      <c r="B332" s="160">
        <v>1101</v>
      </c>
      <c r="C332" s="161" t="s">
        <v>479</v>
      </c>
      <c r="D332" s="146">
        <v>9</v>
      </c>
      <c r="E332" s="147">
        <v>4060485607688</v>
      </c>
      <c r="F332" s="4"/>
      <c r="G332" s="146"/>
      <c r="H332" s="146"/>
      <c r="I332" s="148">
        <v>899.9</v>
      </c>
      <c r="J332" s="146">
        <f t="shared" si="12"/>
        <v>0</v>
      </c>
      <c r="K332" s="149">
        <f t="shared" si="13"/>
        <v>0</v>
      </c>
      <c r="L332" s="150" t="s">
        <v>285</v>
      </c>
      <c r="M332" s="162" t="s">
        <v>286</v>
      </c>
      <c r="N332" s="163"/>
      <c r="O332" s="145"/>
      <c r="P332" s="145"/>
    </row>
    <row r="333" spans="1:16">
      <c r="A333" s="159" t="s">
        <v>495</v>
      </c>
      <c r="B333" s="160">
        <v>1101</v>
      </c>
      <c r="C333" s="161" t="s">
        <v>479</v>
      </c>
      <c r="D333" s="146">
        <v>9.5</v>
      </c>
      <c r="E333" s="147">
        <v>4060485607695</v>
      </c>
      <c r="F333" s="4"/>
      <c r="G333" s="146"/>
      <c r="H333" s="146"/>
      <c r="I333" s="148">
        <v>899.9</v>
      </c>
      <c r="J333" s="146">
        <f t="shared" si="12"/>
        <v>0</v>
      </c>
      <c r="K333" s="149">
        <f t="shared" si="13"/>
        <v>0</v>
      </c>
      <c r="L333" s="150" t="s">
        <v>285</v>
      </c>
      <c r="M333" s="162" t="s">
        <v>286</v>
      </c>
      <c r="N333" s="163"/>
      <c r="O333" s="145"/>
      <c r="P333" s="145"/>
    </row>
    <row r="334" spans="1:16">
      <c r="A334" s="159" t="s">
        <v>496</v>
      </c>
      <c r="B334" s="160">
        <v>1101</v>
      </c>
      <c r="C334" s="161" t="s">
        <v>479</v>
      </c>
      <c r="D334" s="146">
        <v>10</v>
      </c>
      <c r="E334" s="147">
        <v>4060485607701</v>
      </c>
      <c r="F334" s="4"/>
      <c r="G334" s="146"/>
      <c r="H334" s="146"/>
      <c r="I334" s="148">
        <v>899.9</v>
      </c>
      <c r="J334" s="146">
        <f t="shared" si="12"/>
        <v>0</v>
      </c>
      <c r="K334" s="149">
        <f t="shared" si="13"/>
        <v>0</v>
      </c>
      <c r="L334" s="150" t="s">
        <v>285</v>
      </c>
      <c r="M334" s="162" t="s">
        <v>286</v>
      </c>
      <c r="N334" s="163"/>
      <c r="O334" s="145"/>
      <c r="P334" s="145"/>
    </row>
    <row r="335" spans="1:16">
      <c r="A335" s="159" t="s">
        <v>497</v>
      </c>
      <c r="B335" s="160">
        <v>1101</v>
      </c>
      <c r="C335" s="161" t="s">
        <v>479</v>
      </c>
      <c r="D335" s="146">
        <v>10.5</v>
      </c>
      <c r="E335" s="147">
        <v>4060485607718</v>
      </c>
      <c r="F335" s="4"/>
      <c r="G335" s="146"/>
      <c r="H335" s="146"/>
      <c r="I335" s="148">
        <v>899.9</v>
      </c>
      <c r="J335" s="146">
        <f t="shared" si="12"/>
        <v>0</v>
      </c>
      <c r="K335" s="149">
        <f t="shared" si="13"/>
        <v>0</v>
      </c>
      <c r="L335" s="150" t="s">
        <v>285</v>
      </c>
      <c r="M335" s="162" t="s">
        <v>286</v>
      </c>
      <c r="N335" s="163"/>
      <c r="O335" s="145"/>
      <c r="P335" s="145"/>
    </row>
    <row r="336" spans="1:16">
      <c r="A336" s="159" t="s">
        <v>498</v>
      </c>
      <c r="B336" s="160">
        <v>1101</v>
      </c>
      <c r="C336" s="161" t="s">
        <v>479</v>
      </c>
      <c r="D336" s="146">
        <v>11</v>
      </c>
      <c r="E336" s="147">
        <v>4060485607725</v>
      </c>
      <c r="F336" s="4"/>
      <c r="G336" s="146"/>
      <c r="H336" s="146"/>
      <c r="I336" s="148">
        <v>899.9</v>
      </c>
      <c r="J336" s="146">
        <f t="shared" si="12"/>
        <v>0</v>
      </c>
      <c r="K336" s="149">
        <f t="shared" si="13"/>
        <v>0</v>
      </c>
      <c r="L336" s="150" t="s">
        <v>285</v>
      </c>
      <c r="M336" s="162" t="s">
        <v>286</v>
      </c>
      <c r="N336" s="163"/>
      <c r="O336" s="145"/>
      <c r="P336" s="145"/>
    </row>
    <row r="337" spans="1:16">
      <c r="A337" s="159" t="s">
        <v>499</v>
      </c>
      <c r="B337" s="160">
        <v>7809</v>
      </c>
      <c r="C337" s="161" t="s">
        <v>500</v>
      </c>
      <c r="D337" s="146">
        <v>6.5</v>
      </c>
      <c r="E337" s="147">
        <v>4060485612712</v>
      </c>
      <c r="F337" s="4"/>
      <c r="G337" s="146"/>
      <c r="H337" s="146"/>
      <c r="I337" s="148">
        <v>569.9</v>
      </c>
      <c r="J337" s="146">
        <f t="shared" si="12"/>
        <v>0</v>
      </c>
      <c r="K337" s="149">
        <f t="shared" si="13"/>
        <v>0</v>
      </c>
      <c r="L337" s="150" t="s">
        <v>285</v>
      </c>
      <c r="M337" s="162" t="s">
        <v>286</v>
      </c>
      <c r="N337" s="163"/>
      <c r="O337" s="145"/>
      <c r="P337" s="145"/>
    </row>
    <row r="338" spans="1:16">
      <c r="A338" s="159" t="s">
        <v>501</v>
      </c>
      <c r="B338" s="160">
        <v>7809</v>
      </c>
      <c r="C338" s="161" t="s">
        <v>500</v>
      </c>
      <c r="D338" s="146">
        <v>7</v>
      </c>
      <c r="E338" s="147">
        <v>4060485612729</v>
      </c>
      <c r="F338" s="4"/>
      <c r="G338" s="146"/>
      <c r="H338" s="146"/>
      <c r="I338" s="148">
        <v>569.9</v>
      </c>
      <c r="J338" s="146">
        <f t="shared" si="12"/>
        <v>0</v>
      </c>
      <c r="K338" s="149">
        <f t="shared" si="13"/>
        <v>0</v>
      </c>
      <c r="L338" s="150" t="s">
        <v>285</v>
      </c>
      <c r="M338" s="162" t="s">
        <v>286</v>
      </c>
      <c r="N338" s="163"/>
      <c r="O338" s="145"/>
      <c r="P338" s="145"/>
    </row>
    <row r="339" spans="1:16">
      <c r="A339" s="159" t="s">
        <v>502</v>
      </c>
      <c r="B339" s="160">
        <v>7809</v>
      </c>
      <c r="C339" s="161" t="s">
        <v>500</v>
      </c>
      <c r="D339" s="146">
        <v>7.5</v>
      </c>
      <c r="E339" s="147">
        <v>4060485612736</v>
      </c>
      <c r="F339" s="4"/>
      <c r="G339" s="146"/>
      <c r="H339" s="146"/>
      <c r="I339" s="148">
        <v>569.9</v>
      </c>
      <c r="J339" s="146">
        <f t="shared" si="12"/>
        <v>0</v>
      </c>
      <c r="K339" s="149">
        <f t="shared" si="13"/>
        <v>0</v>
      </c>
      <c r="L339" s="150" t="s">
        <v>285</v>
      </c>
      <c r="M339" s="162" t="s">
        <v>286</v>
      </c>
      <c r="N339" s="163"/>
      <c r="O339" s="145"/>
      <c r="P339" s="145"/>
    </row>
    <row r="340" spans="1:16">
      <c r="A340" s="159" t="s">
        <v>503</v>
      </c>
      <c r="B340" s="160">
        <v>7809</v>
      </c>
      <c r="C340" s="161" t="s">
        <v>500</v>
      </c>
      <c r="D340" s="146">
        <v>8</v>
      </c>
      <c r="E340" s="147">
        <v>4060485612743</v>
      </c>
      <c r="F340" s="4"/>
      <c r="G340" s="146"/>
      <c r="H340" s="146"/>
      <c r="I340" s="148">
        <v>569.9</v>
      </c>
      <c r="J340" s="146">
        <f t="shared" si="12"/>
        <v>0</v>
      </c>
      <c r="K340" s="149">
        <f t="shared" si="13"/>
        <v>0</v>
      </c>
      <c r="L340" s="150" t="s">
        <v>285</v>
      </c>
      <c r="M340" s="162" t="s">
        <v>286</v>
      </c>
      <c r="N340" s="163"/>
      <c r="O340" s="145"/>
      <c r="P340" s="145"/>
    </row>
    <row r="341" spans="1:16">
      <c r="A341" s="159" t="s">
        <v>504</v>
      </c>
      <c r="B341" s="160">
        <v>7809</v>
      </c>
      <c r="C341" s="161" t="s">
        <v>500</v>
      </c>
      <c r="D341" s="146">
        <v>8.5</v>
      </c>
      <c r="E341" s="147">
        <v>4060485612750</v>
      </c>
      <c r="F341" s="4"/>
      <c r="G341" s="146"/>
      <c r="H341" s="146"/>
      <c r="I341" s="148">
        <v>569.9</v>
      </c>
      <c r="J341" s="146">
        <f t="shared" si="12"/>
        <v>0</v>
      </c>
      <c r="K341" s="149">
        <f t="shared" si="13"/>
        <v>0</v>
      </c>
      <c r="L341" s="150" t="s">
        <v>285</v>
      </c>
      <c r="M341" s="162" t="s">
        <v>286</v>
      </c>
      <c r="N341" s="163"/>
      <c r="O341" s="145"/>
      <c r="P341" s="145"/>
    </row>
    <row r="342" spans="1:16">
      <c r="A342" s="159" t="s">
        <v>505</v>
      </c>
      <c r="B342" s="160">
        <v>7809</v>
      </c>
      <c r="C342" s="161" t="s">
        <v>500</v>
      </c>
      <c r="D342" s="146">
        <v>9</v>
      </c>
      <c r="E342" s="147">
        <v>4060485612767</v>
      </c>
      <c r="F342" s="4"/>
      <c r="G342" s="146"/>
      <c r="H342" s="146"/>
      <c r="I342" s="148">
        <v>569.9</v>
      </c>
      <c r="J342" s="146">
        <f t="shared" si="12"/>
        <v>0</v>
      </c>
      <c r="K342" s="149">
        <f t="shared" si="13"/>
        <v>0</v>
      </c>
      <c r="L342" s="150" t="s">
        <v>285</v>
      </c>
      <c r="M342" s="162" t="s">
        <v>286</v>
      </c>
      <c r="N342" s="163"/>
      <c r="O342" s="145"/>
      <c r="P342" s="145"/>
    </row>
    <row r="343" spans="1:16">
      <c r="A343" s="159" t="s">
        <v>506</v>
      </c>
      <c r="B343" s="160">
        <v>7809</v>
      </c>
      <c r="C343" s="161" t="s">
        <v>500</v>
      </c>
      <c r="D343" s="146">
        <v>9.5</v>
      </c>
      <c r="E343" s="147">
        <v>4060485612774</v>
      </c>
      <c r="F343" s="4"/>
      <c r="G343" s="146"/>
      <c r="H343" s="146"/>
      <c r="I343" s="148">
        <v>569.9</v>
      </c>
      <c r="J343" s="146">
        <f t="shared" si="12"/>
        <v>0</v>
      </c>
      <c r="K343" s="149">
        <f t="shared" si="13"/>
        <v>0</v>
      </c>
      <c r="L343" s="150" t="s">
        <v>285</v>
      </c>
      <c r="M343" s="162" t="s">
        <v>286</v>
      </c>
      <c r="N343" s="163"/>
      <c r="O343" s="145"/>
      <c r="P343" s="145"/>
    </row>
    <row r="344" spans="1:16">
      <c r="A344" s="159" t="s">
        <v>507</v>
      </c>
      <c r="B344" s="160">
        <v>7809</v>
      </c>
      <c r="C344" s="161" t="s">
        <v>500</v>
      </c>
      <c r="D344" s="146">
        <v>10</v>
      </c>
      <c r="E344" s="147">
        <v>4060485612781</v>
      </c>
      <c r="F344" s="4"/>
      <c r="G344" s="146"/>
      <c r="H344" s="146"/>
      <c r="I344" s="148">
        <v>569.9</v>
      </c>
      <c r="J344" s="146">
        <f t="shared" si="12"/>
        <v>0</v>
      </c>
      <c r="K344" s="149">
        <f t="shared" si="13"/>
        <v>0</v>
      </c>
      <c r="L344" s="150" t="s">
        <v>285</v>
      </c>
      <c r="M344" s="162" t="s">
        <v>286</v>
      </c>
      <c r="N344" s="163"/>
      <c r="O344" s="145"/>
      <c r="P344" s="145"/>
    </row>
    <row r="345" spans="1:16">
      <c r="A345" s="159" t="s">
        <v>508</v>
      </c>
      <c r="B345" s="160">
        <v>7809</v>
      </c>
      <c r="C345" s="161" t="s">
        <v>500</v>
      </c>
      <c r="D345" s="146">
        <v>10.5</v>
      </c>
      <c r="E345" s="147">
        <v>4060485612798</v>
      </c>
      <c r="F345" s="4"/>
      <c r="G345" s="146"/>
      <c r="H345" s="146"/>
      <c r="I345" s="148">
        <v>569.9</v>
      </c>
      <c r="J345" s="146">
        <f t="shared" si="12"/>
        <v>0</v>
      </c>
      <c r="K345" s="149">
        <f t="shared" si="13"/>
        <v>0</v>
      </c>
      <c r="L345" s="150" t="s">
        <v>285</v>
      </c>
      <c r="M345" s="162" t="s">
        <v>286</v>
      </c>
      <c r="N345" s="163"/>
      <c r="O345" s="145"/>
      <c r="P345" s="145"/>
    </row>
    <row r="346" spans="1:16">
      <c r="A346" s="159" t="s">
        <v>509</v>
      </c>
      <c r="B346" s="160">
        <v>7809</v>
      </c>
      <c r="C346" s="161" t="s">
        <v>500</v>
      </c>
      <c r="D346" s="146">
        <v>11</v>
      </c>
      <c r="E346" s="147">
        <v>4060485612804</v>
      </c>
      <c r="F346" s="4"/>
      <c r="G346" s="146"/>
      <c r="H346" s="146"/>
      <c r="I346" s="148">
        <v>569.9</v>
      </c>
      <c r="J346" s="146">
        <f t="shared" si="12"/>
        <v>0</v>
      </c>
      <c r="K346" s="149">
        <f t="shared" si="13"/>
        <v>0</v>
      </c>
      <c r="L346" s="150" t="s">
        <v>285</v>
      </c>
      <c r="M346" s="162" t="s">
        <v>286</v>
      </c>
      <c r="N346" s="163"/>
      <c r="O346" s="145"/>
      <c r="P346" s="145"/>
    </row>
    <row r="347" spans="1:16">
      <c r="A347" s="159" t="s">
        <v>510</v>
      </c>
      <c r="B347" s="160">
        <v>7701</v>
      </c>
      <c r="C347" s="161" t="s">
        <v>500</v>
      </c>
      <c r="D347" s="146">
        <v>6.5</v>
      </c>
      <c r="E347" s="147">
        <v>4060485612811</v>
      </c>
      <c r="F347" s="4"/>
      <c r="G347" s="146"/>
      <c r="H347" s="146"/>
      <c r="I347" s="148">
        <v>569.9</v>
      </c>
      <c r="J347" s="146">
        <f t="shared" si="12"/>
        <v>0</v>
      </c>
      <c r="K347" s="149">
        <f t="shared" si="13"/>
        <v>0</v>
      </c>
      <c r="L347" s="150" t="s">
        <v>285</v>
      </c>
      <c r="M347" s="162" t="s">
        <v>286</v>
      </c>
      <c r="N347" s="163"/>
      <c r="O347" s="145"/>
      <c r="P347" s="145"/>
    </row>
    <row r="348" spans="1:16">
      <c r="A348" s="159" t="s">
        <v>511</v>
      </c>
      <c r="B348" s="160">
        <v>7701</v>
      </c>
      <c r="C348" s="161" t="s">
        <v>500</v>
      </c>
      <c r="D348" s="146">
        <v>7</v>
      </c>
      <c r="E348" s="147">
        <v>4060485612828</v>
      </c>
      <c r="F348" s="4"/>
      <c r="G348" s="146"/>
      <c r="H348" s="146"/>
      <c r="I348" s="148">
        <v>569.9</v>
      </c>
      <c r="J348" s="146">
        <f t="shared" si="12"/>
        <v>0</v>
      </c>
      <c r="K348" s="149">
        <f t="shared" si="13"/>
        <v>0</v>
      </c>
      <c r="L348" s="150" t="s">
        <v>285</v>
      </c>
      <c r="M348" s="162" t="s">
        <v>286</v>
      </c>
      <c r="N348" s="163"/>
      <c r="O348" s="145"/>
      <c r="P348" s="145"/>
    </row>
    <row r="349" spans="1:16">
      <c r="A349" s="159" t="s">
        <v>512</v>
      </c>
      <c r="B349" s="160">
        <v>7701</v>
      </c>
      <c r="C349" s="161" t="s">
        <v>500</v>
      </c>
      <c r="D349" s="146">
        <v>7.5</v>
      </c>
      <c r="E349" s="147">
        <v>4060485612835</v>
      </c>
      <c r="F349" s="4"/>
      <c r="G349" s="146"/>
      <c r="H349" s="146"/>
      <c r="I349" s="148">
        <v>569.9</v>
      </c>
      <c r="J349" s="146">
        <f t="shared" si="12"/>
        <v>0</v>
      </c>
      <c r="K349" s="149">
        <f t="shared" si="13"/>
        <v>0</v>
      </c>
      <c r="L349" s="150" t="s">
        <v>285</v>
      </c>
      <c r="M349" s="162" t="s">
        <v>286</v>
      </c>
      <c r="N349" s="163"/>
      <c r="O349" s="145"/>
      <c r="P349" s="145"/>
    </row>
    <row r="350" spans="1:16">
      <c r="A350" s="159" t="s">
        <v>513</v>
      </c>
      <c r="B350" s="160">
        <v>7701</v>
      </c>
      <c r="C350" s="161" t="s">
        <v>500</v>
      </c>
      <c r="D350" s="146">
        <v>8</v>
      </c>
      <c r="E350" s="147">
        <v>4060485612842</v>
      </c>
      <c r="F350" s="4"/>
      <c r="G350" s="146"/>
      <c r="H350" s="146"/>
      <c r="I350" s="148">
        <v>569.9</v>
      </c>
      <c r="J350" s="146">
        <f t="shared" si="12"/>
        <v>0</v>
      </c>
      <c r="K350" s="149">
        <f t="shared" si="13"/>
        <v>0</v>
      </c>
      <c r="L350" s="150" t="s">
        <v>285</v>
      </c>
      <c r="M350" s="162" t="s">
        <v>286</v>
      </c>
      <c r="N350" s="163"/>
      <c r="O350" s="145"/>
      <c r="P350" s="145"/>
    </row>
    <row r="351" spans="1:16">
      <c r="A351" s="159" t="s">
        <v>514</v>
      </c>
      <c r="B351" s="160">
        <v>7701</v>
      </c>
      <c r="C351" s="161" t="s">
        <v>500</v>
      </c>
      <c r="D351" s="146">
        <v>8.5</v>
      </c>
      <c r="E351" s="147">
        <v>4060485612859</v>
      </c>
      <c r="F351" s="4"/>
      <c r="G351" s="146"/>
      <c r="H351" s="146"/>
      <c r="I351" s="148">
        <v>569.9</v>
      </c>
      <c r="J351" s="146">
        <f t="shared" si="12"/>
        <v>0</v>
      </c>
      <c r="K351" s="149">
        <f t="shared" si="13"/>
        <v>0</v>
      </c>
      <c r="L351" s="150" t="s">
        <v>285</v>
      </c>
      <c r="M351" s="162" t="s">
        <v>286</v>
      </c>
      <c r="N351" s="163"/>
      <c r="O351" s="145"/>
      <c r="P351" s="145"/>
    </row>
    <row r="352" spans="1:16">
      <c r="A352" s="159" t="s">
        <v>515</v>
      </c>
      <c r="B352" s="160">
        <v>7701</v>
      </c>
      <c r="C352" s="161" t="s">
        <v>500</v>
      </c>
      <c r="D352" s="146">
        <v>9</v>
      </c>
      <c r="E352" s="147">
        <v>4060485612866</v>
      </c>
      <c r="F352" s="4"/>
      <c r="G352" s="146"/>
      <c r="H352" s="146"/>
      <c r="I352" s="148">
        <v>569.9</v>
      </c>
      <c r="J352" s="146">
        <f t="shared" si="12"/>
        <v>0</v>
      </c>
      <c r="K352" s="149">
        <f t="shared" si="13"/>
        <v>0</v>
      </c>
      <c r="L352" s="150" t="s">
        <v>285</v>
      </c>
      <c r="M352" s="162" t="s">
        <v>286</v>
      </c>
      <c r="N352" s="163"/>
      <c r="O352" s="145"/>
      <c r="P352" s="145"/>
    </row>
    <row r="353" spans="1:16">
      <c r="A353" s="159" t="s">
        <v>516</v>
      </c>
      <c r="B353" s="160">
        <v>7701</v>
      </c>
      <c r="C353" s="161" t="s">
        <v>500</v>
      </c>
      <c r="D353" s="146">
        <v>9.5</v>
      </c>
      <c r="E353" s="147">
        <v>4060485612873</v>
      </c>
      <c r="F353" s="4"/>
      <c r="G353" s="146"/>
      <c r="H353" s="146"/>
      <c r="I353" s="148">
        <v>569.9</v>
      </c>
      <c r="J353" s="146">
        <f t="shared" si="12"/>
        <v>0</v>
      </c>
      <c r="K353" s="149">
        <f t="shared" si="13"/>
        <v>0</v>
      </c>
      <c r="L353" s="150" t="s">
        <v>285</v>
      </c>
      <c r="M353" s="162" t="s">
        <v>286</v>
      </c>
      <c r="N353" s="163"/>
      <c r="O353" s="145"/>
      <c r="P353" s="145"/>
    </row>
    <row r="354" spans="1:16">
      <c r="A354" s="159" t="s">
        <v>517</v>
      </c>
      <c r="B354" s="160">
        <v>7701</v>
      </c>
      <c r="C354" s="161" t="s">
        <v>500</v>
      </c>
      <c r="D354" s="146">
        <v>10</v>
      </c>
      <c r="E354" s="147">
        <v>4060485612880</v>
      </c>
      <c r="F354" s="4"/>
      <c r="G354" s="146"/>
      <c r="H354" s="146"/>
      <c r="I354" s="148">
        <v>569.9</v>
      </c>
      <c r="J354" s="146">
        <f t="shared" si="12"/>
        <v>0</v>
      </c>
      <c r="K354" s="149">
        <f t="shared" si="13"/>
        <v>0</v>
      </c>
      <c r="L354" s="150" t="s">
        <v>285</v>
      </c>
      <c r="M354" s="162" t="s">
        <v>286</v>
      </c>
      <c r="N354" s="163"/>
      <c r="O354" s="145"/>
      <c r="P354" s="145"/>
    </row>
    <row r="355" spans="1:16">
      <c r="A355" s="159" t="s">
        <v>518</v>
      </c>
      <c r="B355" s="160">
        <v>7701</v>
      </c>
      <c r="C355" s="161" t="s">
        <v>500</v>
      </c>
      <c r="D355" s="146">
        <v>10.5</v>
      </c>
      <c r="E355" s="147">
        <v>4060485612897</v>
      </c>
      <c r="F355" s="4"/>
      <c r="G355" s="146"/>
      <c r="H355" s="146"/>
      <c r="I355" s="148">
        <v>569.9</v>
      </c>
      <c r="J355" s="146">
        <f t="shared" si="12"/>
        <v>0</v>
      </c>
      <c r="K355" s="149">
        <f t="shared" si="13"/>
        <v>0</v>
      </c>
      <c r="L355" s="150" t="s">
        <v>285</v>
      </c>
      <c r="M355" s="162" t="s">
        <v>286</v>
      </c>
      <c r="N355" s="163"/>
      <c r="O355" s="145"/>
      <c r="P355" s="145"/>
    </row>
    <row r="356" spans="1:16">
      <c r="A356" s="159" t="s">
        <v>519</v>
      </c>
      <c r="B356" s="160">
        <v>7701</v>
      </c>
      <c r="C356" s="161" t="s">
        <v>500</v>
      </c>
      <c r="D356" s="146">
        <v>11</v>
      </c>
      <c r="E356" s="147">
        <v>4060485612903</v>
      </c>
      <c r="F356" s="4"/>
      <c r="G356" s="146"/>
      <c r="H356" s="146"/>
      <c r="I356" s="148">
        <v>569.9</v>
      </c>
      <c r="J356" s="146">
        <f t="shared" si="12"/>
        <v>0</v>
      </c>
      <c r="K356" s="149">
        <f t="shared" si="13"/>
        <v>0</v>
      </c>
      <c r="L356" s="150" t="s">
        <v>285</v>
      </c>
      <c r="M356" s="162" t="s">
        <v>286</v>
      </c>
      <c r="N356" s="163"/>
      <c r="O356" s="145"/>
      <c r="P356" s="145"/>
    </row>
    <row r="357" spans="1:16">
      <c r="A357" s="159" t="s">
        <v>520</v>
      </c>
      <c r="B357" s="160">
        <v>6029</v>
      </c>
      <c r="C357" s="161" t="s">
        <v>500</v>
      </c>
      <c r="D357" s="146">
        <v>6.5</v>
      </c>
      <c r="E357" s="147">
        <v>4060485612613</v>
      </c>
      <c r="F357" s="4"/>
      <c r="G357" s="146"/>
      <c r="H357" s="146"/>
      <c r="I357" s="148">
        <v>569.9</v>
      </c>
      <c r="J357" s="146">
        <f t="shared" si="12"/>
        <v>0</v>
      </c>
      <c r="K357" s="149">
        <f t="shared" si="13"/>
        <v>0</v>
      </c>
      <c r="L357" s="150" t="s">
        <v>285</v>
      </c>
      <c r="M357" s="162" t="s">
        <v>286</v>
      </c>
      <c r="N357" s="163"/>
      <c r="O357" s="145"/>
      <c r="P357" s="145"/>
    </row>
    <row r="358" spans="1:16">
      <c r="A358" s="159" t="s">
        <v>521</v>
      </c>
      <c r="B358" s="160">
        <v>6029</v>
      </c>
      <c r="C358" s="161" t="s">
        <v>500</v>
      </c>
      <c r="D358" s="146">
        <v>7</v>
      </c>
      <c r="E358" s="147">
        <v>4060485612620</v>
      </c>
      <c r="F358" s="4"/>
      <c r="G358" s="146"/>
      <c r="H358" s="146"/>
      <c r="I358" s="148">
        <v>569.9</v>
      </c>
      <c r="J358" s="146">
        <f t="shared" si="12"/>
        <v>0</v>
      </c>
      <c r="K358" s="149">
        <f t="shared" si="13"/>
        <v>0</v>
      </c>
      <c r="L358" s="150" t="s">
        <v>285</v>
      </c>
      <c r="M358" s="162" t="s">
        <v>286</v>
      </c>
      <c r="N358" s="163"/>
      <c r="O358" s="145"/>
      <c r="P358" s="145"/>
    </row>
    <row r="359" spans="1:16">
      <c r="A359" s="159" t="s">
        <v>522</v>
      </c>
      <c r="B359" s="160">
        <v>6029</v>
      </c>
      <c r="C359" s="161" t="s">
        <v>500</v>
      </c>
      <c r="D359" s="146">
        <v>7.5</v>
      </c>
      <c r="E359" s="147">
        <v>4060485612637</v>
      </c>
      <c r="F359" s="4"/>
      <c r="G359" s="146"/>
      <c r="H359" s="146"/>
      <c r="I359" s="148">
        <v>569.9</v>
      </c>
      <c r="J359" s="146">
        <f t="shared" si="12"/>
        <v>0</v>
      </c>
      <c r="K359" s="149">
        <f t="shared" si="13"/>
        <v>0</v>
      </c>
      <c r="L359" s="150" t="s">
        <v>285</v>
      </c>
      <c r="M359" s="162" t="s">
        <v>286</v>
      </c>
      <c r="N359" s="163"/>
      <c r="O359" s="145"/>
      <c r="P359" s="145"/>
    </row>
    <row r="360" spans="1:16">
      <c r="A360" s="159" t="s">
        <v>523</v>
      </c>
      <c r="B360" s="160">
        <v>6029</v>
      </c>
      <c r="C360" s="161" t="s">
        <v>500</v>
      </c>
      <c r="D360" s="146">
        <v>8</v>
      </c>
      <c r="E360" s="147">
        <v>4060485612644</v>
      </c>
      <c r="F360" s="4"/>
      <c r="G360" s="146"/>
      <c r="H360" s="146"/>
      <c r="I360" s="148">
        <v>569.9</v>
      </c>
      <c r="J360" s="146">
        <f t="shared" si="12"/>
        <v>0</v>
      </c>
      <c r="K360" s="149">
        <f t="shared" si="13"/>
        <v>0</v>
      </c>
      <c r="L360" s="150" t="s">
        <v>285</v>
      </c>
      <c r="M360" s="162" t="s">
        <v>286</v>
      </c>
      <c r="N360" s="163"/>
      <c r="O360" s="145"/>
      <c r="P360" s="145"/>
    </row>
    <row r="361" spans="1:16">
      <c r="A361" s="159" t="s">
        <v>524</v>
      </c>
      <c r="B361" s="160">
        <v>6029</v>
      </c>
      <c r="C361" s="161" t="s">
        <v>500</v>
      </c>
      <c r="D361" s="146">
        <v>8.5</v>
      </c>
      <c r="E361" s="147">
        <v>4060485612651</v>
      </c>
      <c r="F361" s="4"/>
      <c r="G361" s="146"/>
      <c r="H361" s="146"/>
      <c r="I361" s="148">
        <v>569.9</v>
      </c>
      <c r="J361" s="146">
        <f t="shared" si="12"/>
        <v>0</v>
      </c>
      <c r="K361" s="149">
        <f t="shared" si="13"/>
        <v>0</v>
      </c>
      <c r="L361" s="150" t="s">
        <v>285</v>
      </c>
      <c r="M361" s="162" t="s">
        <v>286</v>
      </c>
      <c r="N361" s="163"/>
      <c r="O361" s="145"/>
      <c r="P361" s="145"/>
    </row>
    <row r="362" spans="1:16">
      <c r="A362" s="159" t="s">
        <v>525</v>
      </c>
      <c r="B362" s="160">
        <v>6029</v>
      </c>
      <c r="C362" s="161" t="s">
        <v>500</v>
      </c>
      <c r="D362" s="146">
        <v>9</v>
      </c>
      <c r="E362" s="147">
        <v>4060485612668</v>
      </c>
      <c r="F362" s="4"/>
      <c r="G362" s="146"/>
      <c r="H362" s="146"/>
      <c r="I362" s="148">
        <v>569.9</v>
      </c>
      <c r="J362" s="146">
        <f t="shared" si="12"/>
        <v>0</v>
      </c>
      <c r="K362" s="149">
        <f t="shared" si="13"/>
        <v>0</v>
      </c>
      <c r="L362" s="150" t="s">
        <v>285</v>
      </c>
      <c r="M362" s="162" t="s">
        <v>286</v>
      </c>
      <c r="N362" s="163"/>
      <c r="O362" s="145"/>
      <c r="P362" s="145"/>
    </row>
    <row r="363" spans="1:16">
      <c r="A363" s="159" t="s">
        <v>526</v>
      </c>
      <c r="B363" s="160">
        <v>6029</v>
      </c>
      <c r="C363" s="161" t="s">
        <v>500</v>
      </c>
      <c r="D363" s="146">
        <v>9.5</v>
      </c>
      <c r="E363" s="147">
        <v>4060485612675</v>
      </c>
      <c r="F363" s="4"/>
      <c r="G363" s="146"/>
      <c r="H363" s="146"/>
      <c r="I363" s="148">
        <v>569.9</v>
      </c>
      <c r="J363" s="146">
        <f t="shared" si="12"/>
        <v>0</v>
      </c>
      <c r="K363" s="149">
        <f t="shared" si="13"/>
        <v>0</v>
      </c>
      <c r="L363" s="150" t="s">
        <v>285</v>
      </c>
      <c r="M363" s="162" t="s">
        <v>286</v>
      </c>
      <c r="N363" s="163"/>
      <c r="O363" s="145"/>
      <c r="P363" s="145"/>
    </row>
    <row r="364" spans="1:16">
      <c r="A364" s="159" t="s">
        <v>527</v>
      </c>
      <c r="B364" s="160">
        <v>6029</v>
      </c>
      <c r="C364" s="161" t="s">
        <v>500</v>
      </c>
      <c r="D364" s="146">
        <v>10</v>
      </c>
      <c r="E364" s="147">
        <v>4060485612682</v>
      </c>
      <c r="F364" s="4"/>
      <c r="G364" s="146"/>
      <c r="H364" s="146"/>
      <c r="I364" s="148">
        <v>569.9</v>
      </c>
      <c r="J364" s="146">
        <f t="shared" si="12"/>
        <v>0</v>
      </c>
      <c r="K364" s="149">
        <f t="shared" si="13"/>
        <v>0</v>
      </c>
      <c r="L364" s="150" t="s">
        <v>285</v>
      </c>
      <c r="M364" s="162" t="s">
        <v>286</v>
      </c>
      <c r="N364" s="163"/>
      <c r="O364" s="145"/>
      <c r="P364" s="145"/>
    </row>
    <row r="365" spans="1:16">
      <c r="A365" s="159" t="s">
        <v>528</v>
      </c>
      <c r="B365" s="160">
        <v>6029</v>
      </c>
      <c r="C365" s="161" t="s">
        <v>500</v>
      </c>
      <c r="D365" s="146">
        <v>10.5</v>
      </c>
      <c r="E365" s="147">
        <v>4060485612699</v>
      </c>
      <c r="F365" s="4"/>
      <c r="G365" s="146"/>
      <c r="H365" s="146"/>
      <c r="I365" s="148">
        <v>569.9</v>
      </c>
      <c r="J365" s="146">
        <f t="shared" si="12"/>
        <v>0</v>
      </c>
      <c r="K365" s="149">
        <f t="shared" si="13"/>
        <v>0</v>
      </c>
      <c r="L365" s="150" t="s">
        <v>285</v>
      </c>
      <c r="M365" s="162" t="s">
        <v>286</v>
      </c>
      <c r="N365" s="163"/>
      <c r="O365" s="145"/>
      <c r="P365" s="145"/>
    </row>
    <row r="366" spans="1:16">
      <c r="A366" s="159" t="s">
        <v>529</v>
      </c>
      <c r="B366" s="160">
        <v>6029</v>
      </c>
      <c r="C366" s="161" t="s">
        <v>500</v>
      </c>
      <c r="D366" s="146">
        <v>11</v>
      </c>
      <c r="E366" s="147">
        <v>4060485612705</v>
      </c>
      <c r="F366" s="4"/>
      <c r="G366" s="146"/>
      <c r="H366" s="146"/>
      <c r="I366" s="148">
        <v>569.9</v>
      </c>
      <c r="J366" s="146">
        <f t="shared" si="12"/>
        <v>0</v>
      </c>
      <c r="K366" s="149">
        <f t="shared" si="13"/>
        <v>0</v>
      </c>
      <c r="L366" s="150" t="s">
        <v>285</v>
      </c>
      <c r="M366" s="162" t="s">
        <v>286</v>
      </c>
      <c r="N366" s="163"/>
      <c r="O366" s="145"/>
      <c r="P366" s="145"/>
    </row>
    <row r="367" spans="1:16">
      <c r="A367" s="165">
        <v>31058</v>
      </c>
      <c r="B367" s="166">
        <v>109</v>
      </c>
      <c r="C367" s="167" t="s">
        <v>530</v>
      </c>
      <c r="D367" s="146" t="s">
        <v>138</v>
      </c>
      <c r="E367" s="147">
        <v>9008132673513</v>
      </c>
      <c r="F367" s="4"/>
      <c r="G367" s="146"/>
      <c r="H367" s="146"/>
      <c r="I367" s="148">
        <v>219.9</v>
      </c>
      <c r="J367" s="146">
        <f t="shared" si="12"/>
        <v>0</v>
      </c>
      <c r="K367" s="149">
        <f t="shared" si="13"/>
        <v>0</v>
      </c>
      <c r="L367" s="150" t="s">
        <v>531</v>
      </c>
      <c r="M367" s="162"/>
      <c r="N367" s="163">
        <v>468</v>
      </c>
    </row>
    <row r="368" spans="1:16">
      <c r="A368" s="165">
        <v>31058</v>
      </c>
      <c r="B368" s="166">
        <v>133</v>
      </c>
      <c r="C368" s="167" t="s">
        <v>530</v>
      </c>
      <c r="D368" s="146" t="s">
        <v>138</v>
      </c>
      <c r="E368" s="147">
        <v>9008132674527</v>
      </c>
      <c r="F368" s="4"/>
      <c r="G368" s="146"/>
      <c r="H368" s="146"/>
      <c r="I368" s="148">
        <v>219.9</v>
      </c>
      <c r="J368" s="146">
        <f t="shared" si="12"/>
        <v>0</v>
      </c>
      <c r="K368" s="149">
        <f t="shared" si="13"/>
        <v>0</v>
      </c>
      <c r="L368" s="150" t="s">
        <v>531</v>
      </c>
      <c r="M368" s="162"/>
      <c r="N368" s="163">
        <v>469</v>
      </c>
    </row>
    <row r="369" spans="1:14">
      <c r="A369" s="165">
        <v>31058</v>
      </c>
      <c r="B369" s="166">
        <v>249</v>
      </c>
      <c r="C369" s="167" t="s">
        <v>530</v>
      </c>
      <c r="D369" s="146" t="s">
        <v>138</v>
      </c>
      <c r="E369" s="147">
        <v>9008132673520</v>
      </c>
      <c r="F369" s="4"/>
      <c r="G369" s="146"/>
      <c r="H369" s="146"/>
      <c r="I369" s="148">
        <v>219.9</v>
      </c>
      <c r="J369" s="146">
        <f t="shared" si="12"/>
        <v>0</v>
      </c>
      <c r="K369" s="149">
        <f t="shared" si="13"/>
        <v>0</v>
      </c>
      <c r="L369" s="150" t="s">
        <v>531</v>
      </c>
      <c r="M369" s="162"/>
      <c r="N369" s="163">
        <v>470</v>
      </c>
    </row>
    <row r="370" spans="1:14">
      <c r="A370" s="165">
        <v>31058</v>
      </c>
      <c r="B370" s="166">
        <v>483</v>
      </c>
      <c r="C370" s="167" t="s">
        <v>530</v>
      </c>
      <c r="D370" s="146" t="s">
        <v>138</v>
      </c>
      <c r="E370" s="147">
        <v>9008132674534</v>
      </c>
      <c r="F370" s="4"/>
      <c r="G370" s="146"/>
      <c r="H370" s="146"/>
      <c r="I370" s="148">
        <v>219.9</v>
      </c>
      <c r="J370" s="146">
        <f t="shared" si="12"/>
        <v>0</v>
      </c>
      <c r="K370" s="149">
        <f t="shared" si="13"/>
        <v>0</v>
      </c>
      <c r="L370" s="150" t="s">
        <v>531</v>
      </c>
      <c r="M370" s="162"/>
      <c r="N370" s="163">
        <v>471</v>
      </c>
    </row>
    <row r="371" spans="1:14">
      <c r="A371" s="165">
        <v>31058</v>
      </c>
      <c r="B371" s="166">
        <v>659</v>
      </c>
      <c r="C371" s="167" t="s">
        <v>530</v>
      </c>
      <c r="D371" s="146" t="s">
        <v>138</v>
      </c>
      <c r="E371" s="147">
        <v>9008132674541</v>
      </c>
      <c r="F371" s="4"/>
      <c r="G371" s="146"/>
      <c r="H371" s="146"/>
      <c r="I371" s="148">
        <v>219.9</v>
      </c>
      <c r="J371" s="146">
        <f t="shared" si="12"/>
        <v>0</v>
      </c>
      <c r="K371" s="149">
        <f t="shared" si="13"/>
        <v>0</v>
      </c>
      <c r="L371" s="150" t="s">
        <v>531</v>
      </c>
      <c r="M371" s="162"/>
      <c r="N371" s="163">
        <v>472</v>
      </c>
    </row>
    <row r="372" spans="1:14">
      <c r="A372" s="165">
        <v>36170</v>
      </c>
      <c r="B372" s="166">
        <v>109</v>
      </c>
      <c r="C372" s="167" t="s">
        <v>532</v>
      </c>
      <c r="D372" s="146" t="s">
        <v>138</v>
      </c>
      <c r="E372" s="147">
        <v>9008132673438</v>
      </c>
      <c r="F372" s="4"/>
      <c r="G372" s="146"/>
      <c r="H372" s="146"/>
      <c r="I372" s="148">
        <v>179.9</v>
      </c>
      <c r="J372" s="146">
        <f t="shared" si="12"/>
        <v>0</v>
      </c>
      <c r="K372" s="149">
        <f t="shared" si="13"/>
        <v>0</v>
      </c>
      <c r="L372" s="150" t="s">
        <v>531</v>
      </c>
      <c r="M372" s="162"/>
      <c r="N372" s="163">
        <v>473</v>
      </c>
    </row>
    <row r="373" spans="1:14">
      <c r="A373" s="165">
        <v>36170</v>
      </c>
      <c r="B373" s="166">
        <v>133</v>
      </c>
      <c r="C373" s="167" t="s">
        <v>532</v>
      </c>
      <c r="D373" s="146" t="s">
        <v>138</v>
      </c>
      <c r="E373" s="147">
        <v>9008132674435</v>
      </c>
      <c r="F373" s="4"/>
      <c r="G373" s="146"/>
      <c r="H373" s="146"/>
      <c r="I373" s="148">
        <v>179.9</v>
      </c>
      <c r="J373" s="146">
        <f t="shared" si="12"/>
        <v>0</v>
      </c>
      <c r="K373" s="149">
        <f t="shared" si="13"/>
        <v>0</v>
      </c>
      <c r="L373" s="150" t="s">
        <v>531</v>
      </c>
      <c r="M373" s="162"/>
      <c r="N373" s="163">
        <v>474</v>
      </c>
    </row>
    <row r="374" spans="1:14">
      <c r="A374" s="165">
        <v>36170</v>
      </c>
      <c r="B374" s="166">
        <v>249</v>
      </c>
      <c r="C374" s="167" t="s">
        <v>532</v>
      </c>
      <c r="D374" s="146" t="s">
        <v>138</v>
      </c>
      <c r="E374" s="147">
        <v>9008132673445</v>
      </c>
      <c r="F374" s="4"/>
      <c r="G374" s="146"/>
      <c r="H374" s="146"/>
      <c r="I374" s="148">
        <v>179.9</v>
      </c>
      <c r="J374" s="146">
        <f t="shared" si="12"/>
        <v>0</v>
      </c>
      <c r="K374" s="149">
        <f t="shared" si="13"/>
        <v>0</v>
      </c>
      <c r="L374" s="150" t="s">
        <v>531</v>
      </c>
      <c r="M374" s="162"/>
      <c r="N374" s="163">
        <v>475</v>
      </c>
    </row>
    <row r="375" spans="1:14">
      <c r="A375" s="165">
        <v>36170</v>
      </c>
      <c r="B375" s="166">
        <v>483</v>
      </c>
      <c r="C375" s="167" t="s">
        <v>532</v>
      </c>
      <c r="D375" s="146" t="s">
        <v>138</v>
      </c>
      <c r="E375" s="147">
        <v>9008132674442</v>
      </c>
      <c r="F375" s="4"/>
      <c r="G375" s="146"/>
      <c r="H375" s="146"/>
      <c r="I375" s="148">
        <v>179.9</v>
      </c>
      <c r="J375" s="146">
        <f t="shared" si="12"/>
        <v>0</v>
      </c>
      <c r="K375" s="149">
        <f t="shared" si="13"/>
        <v>0</v>
      </c>
      <c r="L375" s="150" t="s">
        <v>531</v>
      </c>
      <c r="M375" s="162"/>
      <c r="N375" s="163">
        <v>476</v>
      </c>
    </row>
    <row r="376" spans="1:14">
      <c r="A376" s="165">
        <v>36170</v>
      </c>
      <c r="B376" s="166">
        <v>659</v>
      </c>
      <c r="C376" s="167" t="s">
        <v>532</v>
      </c>
      <c r="D376" s="146" t="s">
        <v>138</v>
      </c>
      <c r="E376" s="147">
        <v>9008132674459</v>
      </c>
      <c r="F376" s="4"/>
      <c r="G376" s="146"/>
      <c r="H376" s="146"/>
      <c r="I376" s="148">
        <v>179.9</v>
      </c>
      <c r="J376" s="146">
        <f t="shared" si="12"/>
        <v>0</v>
      </c>
      <c r="K376" s="149">
        <f t="shared" si="13"/>
        <v>0</v>
      </c>
      <c r="L376" s="150" t="s">
        <v>531</v>
      </c>
      <c r="M376" s="162"/>
      <c r="N376" s="163">
        <v>477</v>
      </c>
    </row>
    <row r="377" spans="1:14">
      <c r="A377" s="165">
        <v>31057</v>
      </c>
      <c r="B377" s="166">
        <v>9</v>
      </c>
      <c r="C377" s="167" t="s">
        <v>533</v>
      </c>
      <c r="D377" s="146" t="s">
        <v>138</v>
      </c>
      <c r="E377" s="147">
        <v>9008132673353</v>
      </c>
      <c r="F377" s="4"/>
      <c r="G377" s="146"/>
      <c r="H377" s="146"/>
      <c r="I377" s="148">
        <v>199.9</v>
      </c>
      <c r="J377" s="146">
        <f t="shared" si="12"/>
        <v>0</v>
      </c>
      <c r="K377" s="149">
        <f t="shared" si="13"/>
        <v>0</v>
      </c>
      <c r="L377" s="150" t="s">
        <v>531</v>
      </c>
      <c r="M377" s="162"/>
      <c r="N377" s="163">
        <v>478</v>
      </c>
    </row>
    <row r="378" spans="1:14">
      <c r="A378" s="165">
        <v>31057</v>
      </c>
      <c r="B378" s="166">
        <v>100</v>
      </c>
      <c r="C378" s="167" t="s">
        <v>533</v>
      </c>
      <c r="D378" s="146" t="s">
        <v>138</v>
      </c>
      <c r="E378" s="147">
        <v>9008132673360</v>
      </c>
      <c r="F378" s="4"/>
      <c r="G378" s="146"/>
      <c r="H378" s="146"/>
      <c r="I378" s="148">
        <v>199.9</v>
      </c>
      <c r="J378" s="146">
        <f t="shared" si="12"/>
        <v>0</v>
      </c>
      <c r="K378" s="149">
        <f t="shared" si="13"/>
        <v>0</v>
      </c>
      <c r="L378" s="150" t="s">
        <v>531</v>
      </c>
      <c r="M378" s="162"/>
      <c r="N378" s="163">
        <v>479</v>
      </c>
    </row>
    <row r="379" spans="1:14">
      <c r="A379" s="165">
        <v>31057</v>
      </c>
      <c r="B379" s="166">
        <v>133</v>
      </c>
      <c r="C379" s="167" t="s">
        <v>533</v>
      </c>
      <c r="D379" s="146" t="s">
        <v>138</v>
      </c>
      <c r="E379" s="147">
        <v>9008132674350</v>
      </c>
      <c r="F379" s="4"/>
      <c r="G379" s="146"/>
      <c r="H379" s="146"/>
      <c r="I379" s="148">
        <v>199.9</v>
      </c>
      <c r="J379" s="146">
        <f t="shared" si="12"/>
        <v>0</v>
      </c>
      <c r="K379" s="149">
        <f t="shared" si="13"/>
        <v>0</v>
      </c>
      <c r="L379" s="150" t="s">
        <v>531</v>
      </c>
      <c r="M379" s="162"/>
      <c r="N379" s="163">
        <v>480</v>
      </c>
    </row>
    <row r="380" spans="1:14">
      <c r="A380" s="165">
        <v>31057</v>
      </c>
      <c r="B380" s="166">
        <v>249</v>
      </c>
      <c r="C380" s="167" t="s">
        <v>533</v>
      </c>
      <c r="D380" s="146" t="s">
        <v>138</v>
      </c>
      <c r="E380" s="147">
        <v>9008132674367</v>
      </c>
      <c r="F380" s="4"/>
      <c r="G380" s="146"/>
      <c r="H380" s="146"/>
      <c r="I380" s="148">
        <v>199.9</v>
      </c>
      <c r="J380" s="146">
        <f t="shared" si="12"/>
        <v>0</v>
      </c>
      <c r="K380" s="149">
        <f t="shared" si="13"/>
        <v>0</v>
      </c>
      <c r="L380" s="150" t="s">
        <v>531</v>
      </c>
      <c r="M380" s="162"/>
      <c r="N380" s="163">
        <v>481</v>
      </c>
    </row>
    <row r="381" spans="1:14">
      <c r="A381" s="165">
        <v>31057</v>
      </c>
      <c r="B381" s="166">
        <v>483</v>
      </c>
      <c r="C381" s="167" t="s">
        <v>533</v>
      </c>
      <c r="D381" s="146" t="s">
        <v>138</v>
      </c>
      <c r="E381" s="147">
        <v>9008132674374</v>
      </c>
      <c r="F381" s="4"/>
      <c r="G381" s="146"/>
      <c r="H381" s="146"/>
      <c r="I381" s="148">
        <v>199.9</v>
      </c>
      <c r="J381" s="146">
        <f t="shared" si="12"/>
        <v>0</v>
      </c>
      <c r="K381" s="149">
        <f t="shared" si="13"/>
        <v>0</v>
      </c>
      <c r="L381" s="150" t="s">
        <v>531</v>
      </c>
      <c r="M381" s="162"/>
      <c r="N381" s="163">
        <v>482</v>
      </c>
    </row>
    <row r="382" spans="1:14">
      <c r="A382" s="165">
        <v>31057</v>
      </c>
      <c r="B382" s="166">
        <v>659</v>
      </c>
      <c r="C382" s="167" t="s">
        <v>533</v>
      </c>
      <c r="D382" s="146" t="s">
        <v>138</v>
      </c>
      <c r="E382" s="147">
        <v>9008132674381</v>
      </c>
      <c r="F382" s="4"/>
      <c r="G382" s="146"/>
      <c r="H382" s="146"/>
      <c r="I382" s="148">
        <v>199.9</v>
      </c>
      <c r="J382" s="146">
        <f t="shared" si="12"/>
        <v>0</v>
      </c>
      <c r="K382" s="149">
        <f t="shared" si="13"/>
        <v>0</v>
      </c>
      <c r="L382" s="150" t="s">
        <v>531</v>
      </c>
      <c r="M382" s="162"/>
      <c r="N382" s="163">
        <v>483</v>
      </c>
    </row>
    <row r="383" spans="1:14">
      <c r="A383" s="165">
        <v>30977</v>
      </c>
      <c r="B383" s="166">
        <v>9</v>
      </c>
      <c r="C383" s="167" t="s">
        <v>534</v>
      </c>
      <c r="D383" s="146" t="s">
        <v>138</v>
      </c>
      <c r="E383" s="147">
        <v>9008132675203</v>
      </c>
      <c r="F383" s="4"/>
      <c r="G383" s="146"/>
      <c r="H383" s="146"/>
      <c r="I383" s="148">
        <v>249.9</v>
      </c>
      <c r="J383" s="146">
        <f t="shared" si="12"/>
        <v>0</v>
      </c>
      <c r="K383" s="149">
        <f t="shared" si="13"/>
        <v>0</v>
      </c>
      <c r="L383" s="150" t="s">
        <v>531</v>
      </c>
      <c r="M383" s="162"/>
      <c r="N383" s="163">
        <v>484</v>
      </c>
    </row>
    <row r="384" spans="1:14">
      <c r="A384" s="165">
        <v>30977</v>
      </c>
      <c r="B384" s="166">
        <v>24</v>
      </c>
      <c r="C384" s="167" t="s">
        <v>534</v>
      </c>
      <c r="D384" s="146" t="s">
        <v>138</v>
      </c>
      <c r="E384" s="147">
        <v>9008132658237</v>
      </c>
      <c r="F384" s="4"/>
      <c r="G384" s="146"/>
      <c r="H384" s="146"/>
      <c r="I384" s="148">
        <v>249.9</v>
      </c>
      <c r="J384" s="146">
        <f t="shared" si="12"/>
        <v>0</v>
      </c>
      <c r="K384" s="149">
        <f t="shared" si="13"/>
        <v>0</v>
      </c>
      <c r="L384" s="150" t="s">
        <v>531</v>
      </c>
      <c r="M384" s="162"/>
      <c r="N384" s="163">
        <v>485</v>
      </c>
    </row>
    <row r="385" spans="1:14">
      <c r="A385" s="165">
        <v>30977</v>
      </c>
      <c r="B385" s="166">
        <v>100</v>
      </c>
      <c r="C385" s="167" t="s">
        <v>534</v>
      </c>
      <c r="D385" s="146" t="s">
        <v>138</v>
      </c>
      <c r="E385" s="147">
        <v>9008132658244</v>
      </c>
      <c r="F385" s="4"/>
      <c r="G385" s="146"/>
      <c r="H385" s="146"/>
      <c r="I385" s="148">
        <v>249.9</v>
      </c>
      <c r="J385" s="146">
        <f t="shared" si="12"/>
        <v>0</v>
      </c>
      <c r="K385" s="149">
        <f t="shared" si="13"/>
        <v>0</v>
      </c>
      <c r="L385" s="150" t="s">
        <v>531</v>
      </c>
      <c r="M385" s="162"/>
      <c r="N385" s="163">
        <v>486</v>
      </c>
    </row>
    <row r="386" spans="1:14">
      <c r="A386" s="165">
        <v>30977</v>
      </c>
      <c r="B386" s="166">
        <v>580</v>
      </c>
      <c r="C386" s="167" t="s">
        <v>534</v>
      </c>
      <c r="D386" s="146" t="s">
        <v>138</v>
      </c>
      <c r="E386" s="147">
        <v>9008132675210</v>
      </c>
      <c r="F386" s="4"/>
      <c r="G386" s="146"/>
      <c r="H386" s="146"/>
      <c r="I386" s="148">
        <v>249.9</v>
      </c>
      <c r="J386" s="146">
        <f t="shared" si="12"/>
        <v>0</v>
      </c>
      <c r="K386" s="149">
        <f t="shared" si="13"/>
        <v>0</v>
      </c>
      <c r="L386" s="150" t="s">
        <v>531</v>
      </c>
      <c r="M386" s="162"/>
      <c r="N386" s="163">
        <v>487</v>
      </c>
    </row>
    <row r="387" spans="1:14">
      <c r="A387" s="165">
        <v>30978</v>
      </c>
      <c r="B387" s="166">
        <v>8</v>
      </c>
      <c r="C387" s="167" t="s">
        <v>535</v>
      </c>
      <c r="D387" s="146" t="s">
        <v>138</v>
      </c>
      <c r="E387" s="147">
        <v>9008132666300</v>
      </c>
      <c r="F387" s="4"/>
      <c r="G387" s="146"/>
      <c r="H387" s="146"/>
      <c r="I387" s="148">
        <v>219.9</v>
      </c>
      <c r="J387" s="146">
        <f t="shared" si="12"/>
        <v>0</v>
      </c>
      <c r="K387" s="149">
        <f t="shared" si="13"/>
        <v>0</v>
      </c>
      <c r="L387" s="150" t="s">
        <v>531</v>
      </c>
      <c r="M387" s="162"/>
      <c r="N387" s="163">
        <v>488</v>
      </c>
    </row>
    <row r="388" spans="1:14">
      <c r="A388" s="165">
        <v>30978</v>
      </c>
      <c r="B388" s="166">
        <v>24</v>
      </c>
      <c r="C388" s="167" t="s">
        <v>535</v>
      </c>
      <c r="D388" s="146" t="s">
        <v>138</v>
      </c>
      <c r="E388" s="147">
        <v>9008132658268</v>
      </c>
      <c r="F388" s="4"/>
      <c r="G388" s="146"/>
      <c r="H388" s="146"/>
      <c r="I388" s="148">
        <v>219.9</v>
      </c>
      <c r="J388" s="146">
        <f t="shared" si="12"/>
        <v>0</v>
      </c>
      <c r="K388" s="149">
        <f t="shared" si="13"/>
        <v>0</v>
      </c>
      <c r="L388" s="150" t="s">
        <v>531</v>
      </c>
      <c r="M388" s="162"/>
      <c r="N388" s="163">
        <v>489</v>
      </c>
    </row>
    <row r="389" spans="1:14">
      <c r="A389" s="165">
        <v>30978</v>
      </c>
      <c r="B389" s="166">
        <v>100</v>
      </c>
      <c r="C389" s="167" t="s">
        <v>535</v>
      </c>
      <c r="D389" s="146" t="s">
        <v>138</v>
      </c>
      <c r="E389" s="147">
        <v>9008132658275</v>
      </c>
      <c r="F389" s="4"/>
      <c r="G389" s="146"/>
      <c r="H389" s="146"/>
      <c r="I389" s="148">
        <v>219.9</v>
      </c>
      <c r="J389" s="146">
        <f t="shared" si="12"/>
        <v>0</v>
      </c>
      <c r="K389" s="149">
        <f t="shared" si="13"/>
        <v>0</v>
      </c>
      <c r="L389" s="150" t="s">
        <v>531</v>
      </c>
      <c r="M389" s="162"/>
      <c r="N389" s="163">
        <v>490</v>
      </c>
    </row>
    <row r="390" spans="1:14">
      <c r="A390" s="165">
        <v>30978</v>
      </c>
      <c r="B390" s="166">
        <v>133</v>
      </c>
      <c r="C390" s="167" t="s">
        <v>535</v>
      </c>
      <c r="D390" s="146" t="s">
        <v>138</v>
      </c>
      <c r="E390" s="147">
        <v>9008132675265</v>
      </c>
      <c r="F390" s="4"/>
      <c r="G390" s="146"/>
      <c r="H390" s="146"/>
      <c r="I390" s="148">
        <v>219.9</v>
      </c>
      <c r="J390" s="146">
        <f t="shared" si="12"/>
        <v>0</v>
      </c>
      <c r="K390" s="149">
        <f t="shared" si="13"/>
        <v>0</v>
      </c>
      <c r="L390" s="150" t="s">
        <v>531</v>
      </c>
      <c r="M390" s="162"/>
      <c r="N390" s="163">
        <v>491</v>
      </c>
    </row>
    <row r="391" spans="1:14">
      <c r="A391" s="165">
        <v>30978</v>
      </c>
      <c r="B391" s="166">
        <v>483</v>
      </c>
      <c r="C391" s="167" t="s">
        <v>535</v>
      </c>
      <c r="D391" s="146" t="s">
        <v>138</v>
      </c>
      <c r="E391" s="147">
        <v>9008132675272</v>
      </c>
      <c r="F391" s="4"/>
      <c r="G391" s="146"/>
      <c r="H391" s="146"/>
      <c r="I391" s="148">
        <v>219.9</v>
      </c>
      <c r="J391" s="146">
        <f t="shared" si="12"/>
        <v>0</v>
      </c>
      <c r="K391" s="149">
        <f t="shared" si="13"/>
        <v>0</v>
      </c>
      <c r="L391" s="150" t="s">
        <v>531</v>
      </c>
      <c r="M391" s="162"/>
      <c r="N391" s="163">
        <v>492</v>
      </c>
    </row>
    <row r="392" spans="1:14">
      <c r="A392" s="165">
        <v>30978</v>
      </c>
      <c r="B392" s="166">
        <v>580</v>
      </c>
      <c r="C392" s="167" t="s">
        <v>535</v>
      </c>
      <c r="D392" s="146" t="s">
        <v>138</v>
      </c>
      <c r="E392" s="147">
        <v>9008132675289</v>
      </c>
      <c r="F392" s="4"/>
      <c r="G392" s="146"/>
      <c r="H392" s="146"/>
      <c r="I392" s="148">
        <v>219.9</v>
      </c>
      <c r="J392" s="146">
        <f t="shared" si="12"/>
        <v>0</v>
      </c>
      <c r="K392" s="149">
        <f t="shared" si="13"/>
        <v>0</v>
      </c>
      <c r="L392" s="150" t="s">
        <v>531</v>
      </c>
      <c r="M392" s="162"/>
      <c r="N392" s="163">
        <v>493</v>
      </c>
    </row>
    <row r="393" spans="1:14">
      <c r="A393" s="165">
        <v>30979</v>
      </c>
      <c r="B393" s="166">
        <v>8</v>
      </c>
      <c r="C393" s="167" t="s">
        <v>536</v>
      </c>
      <c r="D393" s="146" t="s">
        <v>138</v>
      </c>
      <c r="E393" s="147">
        <v>9008132675227</v>
      </c>
      <c r="F393" s="4"/>
      <c r="G393" s="146"/>
      <c r="H393" s="146"/>
      <c r="I393" s="148">
        <v>219.9</v>
      </c>
      <c r="J393" s="146">
        <f t="shared" si="12"/>
        <v>0</v>
      </c>
      <c r="K393" s="149">
        <f t="shared" si="13"/>
        <v>0</v>
      </c>
      <c r="L393" s="150" t="s">
        <v>531</v>
      </c>
      <c r="M393" s="162"/>
      <c r="N393" s="163">
        <v>494</v>
      </c>
    </row>
    <row r="394" spans="1:14">
      <c r="A394" s="165">
        <v>30979</v>
      </c>
      <c r="B394" s="166">
        <v>24</v>
      </c>
      <c r="C394" s="167" t="s">
        <v>536</v>
      </c>
      <c r="D394" s="146" t="s">
        <v>138</v>
      </c>
      <c r="E394" s="147">
        <v>9008132658329</v>
      </c>
      <c r="F394" s="4"/>
      <c r="G394" s="146"/>
      <c r="H394" s="146"/>
      <c r="I394" s="148">
        <v>219.9</v>
      </c>
      <c r="J394" s="146">
        <f t="shared" ref="J394:J457" si="14">H394+G394+F394</f>
        <v>0</v>
      </c>
      <c r="K394" s="149">
        <f t="shared" ref="K394:K457" si="15">I394*J394</f>
        <v>0</v>
      </c>
      <c r="L394" s="150" t="s">
        <v>531</v>
      </c>
      <c r="M394" s="162"/>
      <c r="N394" s="163">
        <v>495</v>
      </c>
    </row>
    <row r="395" spans="1:14">
      <c r="A395" s="165">
        <v>30979</v>
      </c>
      <c r="B395" s="166">
        <v>100</v>
      </c>
      <c r="C395" s="167" t="s">
        <v>536</v>
      </c>
      <c r="D395" s="146" t="s">
        <v>138</v>
      </c>
      <c r="E395" s="147">
        <v>9008132658336</v>
      </c>
      <c r="F395" s="4"/>
      <c r="G395" s="146"/>
      <c r="H395" s="146"/>
      <c r="I395" s="148">
        <v>219.9</v>
      </c>
      <c r="J395" s="146">
        <f t="shared" si="14"/>
        <v>0</v>
      </c>
      <c r="K395" s="149">
        <f t="shared" si="15"/>
        <v>0</v>
      </c>
      <c r="L395" s="150" t="s">
        <v>531</v>
      </c>
      <c r="M395" s="162"/>
      <c r="N395" s="163">
        <v>496</v>
      </c>
    </row>
    <row r="396" spans="1:14">
      <c r="A396" s="165">
        <v>30979</v>
      </c>
      <c r="B396" s="166">
        <v>133</v>
      </c>
      <c r="C396" s="167" t="s">
        <v>536</v>
      </c>
      <c r="D396" s="146" t="s">
        <v>138</v>
      </c>
      <c r="E396" s="147">
        <v>9008132675234</v>
      </c>
      <c r="F396" s="4"/>
      <c r="G396" s="146"/>
      <c r="H396" s="146"/>
      <c r="I396" s="148">
        <v>219.9</v>
      </c>
      <c r="J396" s="146">
        <f t="shared" si="14"/>
        <v>0</v>
      </c>
      <c r="K396" s="149">
        <f t="shared" si="15"/>
        <v>0</v>
      </c>
      <c r="L396" s="150" t="s">
        <v>531</v>
      </c>
      <c r="M396" s="162"/>
      <c r="N396" s="163">
        <v>497</v>
      </c>
    </row>
    <row r="397" spans="1:14">
      <c r="A397" s="165">
        <v>30979</v>
      </c>
      <c r="B397" s="166">
        <v>483</v>
      </c>
      <c r="C397" s="167" t="s">
        <v>536</v>
      </c>
      <c r="D397" s="146" t="s">
        <v>138</v>
      </c>
      <c r="E397" s="147">
        <v>9008132675241</v>
      </c>
      <c r="F397" s="4"/>
      <c r="G397" s="146"/>
      <c r="H397" s="146"/>
      <c r="I397" s="148">
        <v>219.9</v>
      </c>
      <c r="J397" s="146">
        <f t="shared" si="14"/>
        <v>0</v>
      </c>
      <c r="K397" s="149">
        <f t="shared" si="15"/>
        <v>0</v>
      </c>
      <c r="L397" s="150" t="s">
        <v>531</v>
      </c>
      <c r="M397" s="162"/>
      <c r="N397" s="163">
        <v>498</v>
      </c>
    </row>
    <row r="398" spans="1:14">
      <c r="A398" s="165">
        <v>30979</v>
      </c>
      <c r="B398" s="166">
        <v>580</v>
      </c>
      <c r="C398" s="167" t="s">
        <v>536</v>
      </c>
      <c r="D398" s="146" t="s">
        <v>138</v>
      </c>
      <c r="E398" s="147">
        <v>9008132675258</v>
      </c>
      <c r="F398" s="4"/>
      <c r="G398" s="146"/>
      <c r="H398" s="146"/>
      <c r="I398" s="148">
        <v>219.9</v>
      </c>
      <c r="J398" s="146">
        <f t="shared" si="14"/>
        <v>0</v>
      </c>
      <c r="K398" s="149">
        <f t="shared" si="15"/>
        <v>0</v>
      </c>
      <c r="L398" s="150" t="s">
        <v>531</v>
      </c>
      <c r="M398" s="162"/>
      <c r="N398" s="163">
        <v>499</v>
      </c>
    </row>
    <row r="399" spans="1:14">
      <c r="A399" s="165">
        <v>36149</v>
      </c>
      <c r="B399" s="166">
        <v>8</v>
      </c>
      <c r="C399" s="167" t="s">
        <v>537</v>
      </c>
      <c r="D399" s="146" t="s">
        <v>138</v>
      </c>
      <c r="E399" s="147">
        <v>9008132666287</v>
      </c>
      <c r="F399" s="4"/>
      <c r="G399" s="146"/>
      <c r="H399" s="146"/>
      <c r="I399" s="148">
        <v>159.9</v>
      </c>
      <c r="J399" s="146">
        <f t="shared" si="14"/>
        <v>0</v>
      </c>
      <c r="K399" s="149">
        <f t="shared" si="15"/>
        <v>0</v>
      </c>
      <c r="L399" s="150" t="s">
        <v>531</v>
      </c>
      <c r="M399" s="162"/>
      <c r="N399" s="163">
        <v>500</v>
      </c>
    </row>
    <row r="400" spans="1:14">
      <c r="A400" s="165">
        <v>36149</v>
      </c>
      <c r="B400" s="166">
        <v>24</v>
      </c>
      <c r="C400" s="167" t="s">
        <v>537</v>
      </c>
      <c r="D400" s="146" t="s">
        <v>138</v>
      </c>
      <c r="E400" s="147">
        <v>9008132658299</v>
      </c>
      <c r="F400" s="4"/>
      <c r="G400" s="146"/>
      <c r="H400" s="146"/>
      <c r="I400" s="148">
        <v>159.9</v>
      </c>
      <c r="J400" s="146">
        <f t="shared" si="14"/>
        <v>0</v>
      </c>
      <c r="K400" s="149">
        <f t="shared" si="15"/>
        <v>0</v>
      </c>
      <c r="L400" s="150" t="s">
        <v>531</v>
      </c>
      <c r="M400" s="162"/>
      <c r="N400" s="163">
        <v>501</v>
      </c>
    </row>
    <row r="401" spans="1:14">
      <c r="A401" s="165">
        <v>36149</v>
      </c>
      <c r="B401" s="166">
        <v>100</v>
      </c>
      <c r="C401" s="167" t="s">
        <v>537</v>
      </c>
      <c r="D401" s="146" t="s">
        <v>138</v>
      </c>
      <c r="E401" s="147">
        <v>9008132658305</v>
      </c>
      <c r="F401" s="4"/>
      <c r="G401" s="146"/>
      <c r="H401" s="146"/>
      <c r="I401" s="148">
        <v>159.9</v>
      </c>
      <c r="J401" s="146">
        <f t="shared" si="14"/>
        <v>0</v>
      </c>
      <c r="K401" s="149">
        <f t="shared" si="15"/>
        <v>0</v>
      </c>
      <c r="L401" s="150" t="s">
        <v>531</v>
      </c>
      <c r="M401" s="162"/>
      <c r="N401" s="163">
        <v>502</v>
      </c>
    </row>
    <row r="402" spans="1:14">
      <c r="A402" s="165">
        <v>36149</v>
      </c>
      <c r="B402" s="166">
        <v>133</v>
      </c>
      <c r="C402" s="167" t="s">
        <v>537</v>
      </c>
      <c r="D402" s="146" t="s">
        <v>138</v>
      </c>
      <c r="E402" s="147">
        <v>9008132675296</v>
      </c>
      <c r="F402" s="4"/>
      <c r="G402" s="146"/>
      <c r="H402" s="146"/>
      <c r="I402" s="148">
        <v>159.9</v>
      </c>
      <c r="J402" s="146">
        <f t="shared" si="14"/>
        <v>0</v>
      </c>
      <c r="K402" s="149">
        <f t="shared" si="15"/>
        <v>0</v>
      </c>
      <c r="L402" s="150" t="s">
        <v>531</v>
      </c>
      <c r="M402" s="162"/>
      <c r="N402" s="163">
        <v>503</v>
      </c>
    </row>
    <row r="403" spans="1:14">
      <c r="A403" s="165">
        <v>36149</v>
      </c>
      <c r="B403" s="166">
        <v>483</v>
      </c>
      <c r="C403" s="167" t="s">
        <v>537</v>
      </c>
      <c r="D403" s="146" t="s">
        <v>138</v>
      </c>
      <c r="E403" s="147">
        <v>9008132675302</v>
      </c>
      <c r="F403" s="4"/>
      <c r="G403" s="146"/>
      <c r="H403" s="146"/>
      <c r="I403" s="148">
        <v>159.9</v>
      </c>
      <c r="J403" s="146">
        <f t="shared" si="14"/>
        <v>0</v>
      </c>
      <c r="K403" s="149">
        <f t="shared" si="15"/>
        <v>0</v>
      </c>
      <c r="L403" s="150" t="s">
        <v>531</v>
      </c>
      <c r="M403" s="162"/>
      <c r="N403" s="163">
        <v>504</v>
      </c>
    </row>
    <row r="404" spans="1:14">
      <c r="A404" s="165">
        <v>36149</v>
      </c>
      <c r="B404" s="166">
        <v>580</v>
      </c>
      <c r="C404" s="167" t="s">
        <v>537</v>
      </c>
      <c r="D404" s="146" t="s">
        <v>138</v>
      </c>
      <c r="E404" s="147">
        <v>9008132675319</v>
      </c>
      <c r="F404" s="4"/>
      <c r="G404" s="146"/>
      <c r="H404" s="146"/>
      <c r="I404" s="148">
        <v>159.9</v>
      </c>
      <c r="J404" s="146">
        <f t="shared" si="14"/>
        <v>0</v>
      </c>
      <c r="K404" s="149">
        <f t="shared" si="15"/>
        <v>0</v>
      </c>
      <c r="L404" s="150" t="s">
        <v>531</v>
      </c>
      <c r="M404" s="162"/>
      <c r="N404" s="163">
        <v>505</v>
      </c>
    </row>
    <row r="405" spans="1:14">
      <c r="A405" s="165">
        <v>31059</v>
      </c>
      <c r="B405" s="166">
        <v>9</v>
      </c>
      <c r="C405" s="167" t="s">
        <v>538</v>
      </c>
      <c r="D405" s="146" t="s">
        <v>138</v>
      </c>
      <c r="E405" s="147">
        <v>9008132673575</v>
      </c>
      <c r="F405" s="4"/>
      <c r="G405" s="146"/>
      <c r="H405" s="146"/>
      <c r="I405" s="148">
        <v>249.9</v>
      </c>
      <c r="J405" s="146">
        <f t="shared" si="14"/>
        <v>0</v>
      </c>
      <c r="K405" s="149">
        <f t="shared" si="15"/>
        <v>0</v>
      </c>
      <c r="L405" s="150" t="s">
        <v>531</v>
      </c>
      <c r="M405" s="162"/>
      <c r="N405" s="163">
        <v>506</v>
      </c>
    </row>
    <row r="406" spans="1:14">
      <c r="A406" s="165">
        <v>31059</v>
      </c>
      <c r="B406" s="166">
        <v>106</v>
      </c>
      <c r="C406" s="167" t="s">
        <v>538</v>
      </c>
      <c r="D406" s="146" t="s">
        <v>138</v>
      </c>
      <c r="E406" s="147">
        <v>9008132674558</v>
      </c>
      <c r="F406" s="4"/>
      <c r="G406" s="146"/>
      <c r="H406" s="146"/>
      <c r="I406" s="148">
        <v>249.9</v>
      </c>
      <c r="J406" s="146">
        <f t="shared" si="14"/>
        <v>0</v>
      </c>
      <c r="K406" s="149">
        <f t="shared" si="15"/>
        <v>0</v>
      </c>
      <c r="L406" s="150" t="s">
        <v>531</v>
      </c>
      <c r="M406" s="162"/>
      <c r="N406" s="163">
        <v>507</v>
      </c>
    </row>
    <row r="407" spans="1:14" ht="14.4" customHeight="1">
      <c r="A407" s="165">
        <v>30982</v>
      </c>
      <c r="B407" s="166">
        <v>24</v>
      </c>
      <c r="C407" s="167" t="s">
        <v>539</v>
      </c>
      <c r="D407" s="146" t="s">
        <v>138</v>
      </c>
      <c r="E407" s="147">
        <v>9008132658398</v>
      </c>
      <c r="F407" s="4"/>
      <c r="G407" s="146"/>
      <c r="H407" s="146"/>
      <c r="I407" s="148">
        <v>219.9</v>
      </c>
      <c r="J407" s="146">
        <f t="shared" si="14"/>
        <v>0</v>
      </c>
      <c r="K407" s="149">
        <f t="shared" si="15"/>
        <v>0</v>
      </c>
      <c r="L407" s="150" t="s">
        <v>531</v>
      </c>
      <c r="M407" s="162"/>
      <c r="N407" s="163">
        <v>508</v>
      </c>
    </row>
    <row r="408" spans="1:14">
      <c r="A408" s="165">
        <v>30982</v>
      </c>
      <c r="B408" s="166">
        <v>133</v>
      </c>
      <c r="C408" s="167" t="s">
        <v>539</v>
      </c>
      <c r="D408" s="146" t="s">
        <v>138</v>
      </c>
      <c r="E408" s="147">
        <v>9008132675326</v>
      </c>
      <c r="F408" s="4"/>
      <c r="G408" s="146"/>
      <c r="H408" s="146"/>
      <c r="I408" s="148">
        <v>219.9</v>
      </c>
      <c r="J408" s="146">
        <f t="shared" si="14"/>
        <v>0</v>
      </c>
      <c r="K408" s="149">
        <f t="shared" si="15"/>
        <v>0</v>
      </c>
      <c r="L408" s="150" t="s">
        <v>531</v>
      </c>
      <c r="M408" s="162"/>
      <c r="N408" s="163">
        <v>509</v>
      </c>
    </row>
    <row r="409" spans="1:14">
      <c r="A409" s="165">
        <v>30982</v>
      </c>
      <c r="B409" s="166">
        <v>249</v>
      </c>
      <c r="C409" s="167" t="s">
        <v>539</v>
      </c>
      <c r="D409" s="146" t="s">
        <v>138</v>
      </c>
      <c r="E409" s="147">
        <v>9008132675333</v>
      </c>
      <c r="F409" s="4"/>
      <c r="G409" s="146"/>
      <c r="H409" s="146"/>
      <c r="I409" s="148">
        <v>219.9</v>
      </c>
      <c r="J409" s="146">
        <f t="shared" si="14"/>
        <v>0</v>
      </c>
      <c r="K409" s="149">
        <f t="shared" si="15"/>
        <v>0</v>
      </c>
      <c r="L409" s="150" t="s">
        <v>531</v>
      </c>
      <c r="M409" s="162"/>
      <c r="N409" s="163">
        <v>510</v>
      </c>
    </row>
    <row r="410" spans="1:14">
      <c r="A410" s="165">
        <v>30982</v>
      </c>
      <c r="B410" s="166">
        <v>659</v>
      </c>
      <c r="C410" s="167" t="s">
        <v>539</v>
      </c>
      <c r="D410" s="146" t="s">
        <v>138</v>
      </c>
      <c r="E410" s="147">
        <v>9008132675340</v>
      </c>
      <c r="F410" s="4"/>
      <c r="G410" s="146"/>
      <c r="H410" s="146"/>
      <c r="I410" s="148">
        <v>219.9</v>
      </c>
      <c r="J410" s="146">
        <f t="shared" si="14"/>
        <v>0</v>
      </c>
      <c r="K410" s="149">
        <f t="shared" si="15"/>
        <v>0</v>
      </c>
      <c r="L410" s="150" t="s">
        <v>531</v>
      </c>
      <c r="M410" s="162"/>
      <c r="N410" s="163">
        <v>511</v>
      </c>
    </row>
    <row r="411" spans="1:14">
      <c r="A411" s="165">
        <v>403125</v>
      </c>
      <c r="B411" s="166">
        <v>133</v>
      </c>
      <c r="C411" s="167" t="s">
        <v>540</v>
      </c>
      <c r="D411" s="146" t="s">
        <v>138</v>
      </c>
      <c r="E411" s="147">
        <v>9008132674749</v>
      </c>
      <c r="F411" s="4"/>
      <c r="G411" s="146"/>
      <c r="H411" s="146"/>
      <c r="I411" s="148">
        <v>229.9</v>
      </c>
      <c r="J411" s="146">
        <f t="shared" si="14"/>
        <v>0</v>
      </c>
      <c r="K411" s="149">
        <f t="shared" si="15"/>
        <v>0</v>
      </c>
      <c r="L411" s="150" t="s">
        <v>531</v>
      </c>
      <c r="M411" s="162"/>
      <c r="N411" s="163">
        <v>533</v>
      </c>
    </row>
    <row r="412" spans="1:14">
      <c r="A412" s="165">
        <v>403125</v>
      </c>
      <c r="B412" s="166">
        <v>249</v>
      </c>
      <c r="C412" s="167" t="s">
        <v>540</v>
      </c>
      <c r="D412" s="146" t="s">
        <v>138</v>
      </c>
      <c r="E412" s="147">
        <v>9008132674756</v>
      </c>
      <c r="F412" s="4"/>
      <c r="G412" s="146"/>
      <c r="H412" s="146"/>
      <c r="I412" s="148">
        <v>229.9</v>
      </c>
      <c r="J412" s="146">
        <f t="shared" si="14"/>
        <v>0</v>
      </c>
      <c r="K412" s="149">
        <f t="shared" si="15"/>
        <v>0</v>
      </c>
      <c r="L412" s="150" t="s">
        <v>531</v>
      </c>
      <c r="M412" s="162"/>
      <c r="N412" s="163">
        <v>534</v>
      </c>
    </row>
    <row r="413" spans="1:14">
      <c r="A413" s="165">
        <v>403125</v>
      </c>
      <c r="B413" s="166">
        <v>330</v>
      </c>
      <c r="C413" s="167" t="s">
        <v>540</v>
      </c>
      <c r="D413" s="146" t="s">
        <v>138</v>
      </c>
      <c r="E413" s="147">
        <v>9008132664450</v>
      </c>
      <c r="F413" s="4"/>
      <c r="G413" s="146"/>
      <c r="H413" s="146"/>
      <c r="I413" s="148">
        <v>229.9</v>
      </c>
      <c r="J413" s="146">
        <f t="shared" si="14"/>
        <v>0</v>
      </c>
      <c r="K413" s="149">
        <f t="shared" si="15"/>
        <v>0</v>
      </c>
      <c r="L413" s="150" t="s">
        <v>531</v>
      </c>
      <c r="M413" s="162" t="s">
        <v>541</v>
      </c>
      <c r="N413" s="163">
        <v>535</v>
      </c>
    </row>
    <row r="414" spans="1:14">
      <c r="A414" s="165">
        <v>403125</v>
      </c>
      <c r="B414" s="166">
        <v>469</v>
      </c>
      <c r="C414" s="167" t="s">
        <v>540</v>
      </c>
      <c r="D414" s="146" t="s">
        <v>138</v>
      </c>
      <c r="E414" s="147">
        <v>9008132674763</v>
      </c>
      <c r="F414" s="4"/>
      <c r="G414" s="146"/>
      <c r="H414" s="146"/>
      <c r="I414" s="148">
        <v>229.9</v>
      </c>
      <c r="J414" s="146">
        <f t="shared" si="14"/>
        <v>0</v>
      </c>
      <c r="K414" s="149">
        <f t="shared" si="15"/>
        <v>0</v>
      </c>
      <c r="L414" s="150" t="s">
        <v>531</v>
      </c>
      <c r="M414" s="162"/>
      <c r="N414" s="163">
        <v>536</v>
      </c>
    </row>
    <row r="415" spans="1:14">
      <c r="A415" s="165">
        <v>403125</v>
      </c>
      <c r="B415" s="166">
        <v>659</v>
      </c>
      <c r="C415" s="167" t="s">
        <v>540</v>
      </c>
      <c r="D415" s="146" t="s">
        <v>138</v>
      </c>
      <c r="E415" s="147">
        <v>9008132674770</v>
      </c>
      <c r="F415" s="4"/>
      <c r="G415" s="146"/>
      <c r="H415" s="146"/>
      <c r="I415" s="148">
        <v>229.9</v>
      </c>
      <c r="J415" s="146">
        <f t="shared" si="14"/>
        <v>0</v>
      </c>
      <c r="K415" s="149">
        <f t="shared" si="15"/>
        <v>0</v>
      </c>
      <c r="L415" s="150" t="s">
        <v>531</v>
      </c>
      <c r="M415" s="162"/>
      <c r="N415" s="163">
        <v>537</v>
      </c>
    </row>
    <row r="416" spans="1:14">
      <c r="A416" s="165">
        <v>403125</v>
      </c>
      <c r="B416" s="166">
        <v>672</v>
      </c>
      <c r="C416" s="167" t="s">
        <v>540</v>
      </c>
      <c r="D416" s="146" t="s">
        <v>138</v>
      </c>
      <c r="E416" s="147">
        <v>9008132674787</v>
      </c>
      <c r="F416" s="4"/>
      <c r="G416" s="146"/>
      <c r="H416" s="146"/>
      <c r="I416" s="148">
        <v>229.9</v>
      </c>
      <c r="J416" s="146">
        <f t="shared" si="14"/>
        <v>0</v>
      </c>
      <c r="K416" s="149">
        <f t="shared" si="15"/>
        <v>0</v>
      </c>
      <c r="L416" s="150" t="s">
        <v>531</v>
      </c>
      <c r="M416" s="162"/>
      <c r="N416" s="163">
        <v>538</v>
      </c>
    </row>
    <row r="417" spans="1:14">
      <c r="A417" s="165">
        <v>403125</v>
      </c>
      <c r="B417" s="166">
        <v>786</v>
      </c>
      <c r="C417" s="167" t="s">
        <v>540</v>
      </c>
      <c r="D417" s="146" t="s">
        <v>138</v>
      </c>
      <c r="E417" s="147">
        <v>9008132664498</v>
      </c>
      <c r="F417" s="4"/>
      <c r="G417" s="146"/>
      <c r="H417" s="146"/>
      <c r="I417" s="148">
        <v>229.9</v>
      </c>
      <c r="J417" s="146">
        <f t="shared" si="14"/>
        <v>0</v>
      </c>
      <c r="K417" s="149">
        <f t="shared" si="15"/>
        <v>0</v>
      </c>
      <c r="L417" s="150" t="s">
        <v>531</v>
      </c>
      <c r="M417" s="162"/>
      <c r="N417" s="163">
        <v>539</v>
      </c>
    </row>
    <row r="418" spans="1:14">
      <c r="A418" s="165">
        <v>36171</v>
      </c>
      <c r="B418" s="166">
        <v>133</v>
      </c>
      <c r="C418" s="167" t="s">
        <v>542</v>
      </c>
      <c r="D418" s="146" t="s">
        <v>138</v>
      </c>
      <c r="E418" s="147">
        <v>9008132674794</v>
      </c>
      <c r="F418" s="4"/>
      <c r="G418" s="146"/>
      <c r="H418" s="146"/>
      <c r="I418" s="148">
        <v>179.9</v>
      </c>
      <c r="J418" s="146">
        <f t="shared" si="14"/>
        <v>0</v>
      </c>
      <c r="K418" s="149">
        <f t="shared" si="15"/>
        <v>0</v>
      </c>
      <c r="L418" s="150" t="s">
        <v>531</v>
      </c>
      <c r="M418" s="162"/>
      <c r="N418" s="163">
        <v>540</v>
      </c>
    </row>
    <row r="419" spans="1:14">
      <c r="A419" s="165">
        <v>36171</v>
      </c>
      <c r="B419" s="166">
        <v>249</v>
      </c>
      <c r="C419" s="167" t="s">
        <v>542</v>
      </c>
      <c r="D419" s="146" t="s">
        <v>138</v>
      </c>
      <c r="E419" s="147">
        <v>9008132674800</v>
      </c>
      <c r="F419" s="4"/>
      <c r="G419" s="146"/>
      <c r="H419" s="146"/>
      <c r="I419" s="148">
        <v>179.9</v>
      </c>
      <c r="J419" s="146">
        <f t="shared" si="14"/>
        <v>0</v>
      </c>
      <c r="K419" s="149">
        <f t="shared" si="15"/>
        <v>0</v>
      </c>
      <c r="L419" s="150" t="s">
        <v>531</v>
      </c>
      <c r="M419" s="162"/>
      <c r="N419" s="163">
        <v>541</v>
      </c>
    </row>
    <row r="420" spans="1:14">
      <c r="A420" s="165">
        <v>36171</v>
      </c>
      <c r="B420" s="166">
        <v>330</v>
      </c>
      <c r="C420" s="167" t="s">
        <v>542</v>
      </c>
      <c r="D420" s="146" t="s">
        <v>138</v>
      </c>
      <c r="E420" s="147">
        <v>9008132674817</v>
      </c>
      <c r="F420" s="4"/>
      <c r="G420" s="146"/>
      <c r="H420" s="146"/>
      <c r="I420" s="148">
        <v>179.9</v>
      </c>
      <c r="J420" s="146">
        <f t="shared" si="14"/>
        <v>0</v>
      </c>
      <c r="K420" s="149">
        <f t="shared" si="15"/>
        <v>0</v>
      </c>
      <c r="L420" s="150" t="s">
        <v>531</v>
      </c>
      <c r="M420" s="162"/>
      <c r="N420" s="163">
        <v>542</v>
      </c>
    </row>
    <row r="421" spans="1:14">
      <c r="A421" s="165">
        <v>36171</v>
      </c>
      <c r="B421" s="166">
        <v>469</v>
      </c>
      <c r="C421" s="167" t="s">
        <v>542</v>
      </c>
      <c r="D421" s="146" t="s">
        <v>138</v>
      </c>
      <c r="E421" s="147">
        <v>9008132674824</v>
      </c>
      <c r="F421" s="4"/>
      <c r="G421" s="146"/>
      <c r="H421" s="146"/>
      <c r="I421" s="148">
        <v>179.9</v>
      </c>
      <c r="J421" s="146">
        <f t="shared" si="14"/>
        <v>0</v>
      </c>
      <c r="K421" s="149">
        <f t="shared" si="15"/>
        <v>0</v>
      </c>
      <c r="L421" s="150" t="s">
        <v>531</v>
      </c>
      <c r="M421" s="162"/>
      <c r="N421" s="163">
        <v>543</v>
      </c>
    </row>
    <row r="422" spans="1:14">
      <c r="A422" s="165">
        <v>36171</v>
      </c>
      <c r="B422" s="166">
        <v>659</v>
      </c>
      <c r="C422" s="167" t="s">
        <v>542</v>
      </c>
      <c r="D422" s="146" t="s">
        <v>138</v>
      </c>
      <c r="E422" s="147">
        <v>9008132674831</v>
      </c>
      <c r="F422" s="4"/>
      <c r="G422" s="146"/>
      <c r="H422" s="146"/>
      <c r="I422" s="148">
        <v>179.9</v>
      </c>
      <c r="J422" s="146">
        <f t="shared" si="14"/>
        <v>0</v>
      </c>
      <c r="K422" s="149">
        <f t="shared" si="15"/>
        <v>0</v>
      </c>
      <c r="L422" s="150" t="s">
        <v>531</v>
      </c>
      <c r="M422" s="162"/>
      <c r="N422" s="163">
        <v>544</v>
      </c>
    </row>
    <row r="423" spans="1:14">
      <c r="A423" s="165">
        <v>36171</v>
      </c>
      <c r="B423" s="166">
        <v>672</v>
      </c>
      <c r="C423" s="167" t="s">
        <v>542</v>
      </c>
      <c r="D423" s="146" t="s">
        <v>138</v>
      </c>
      <c r="E423" s="147">
        <v>9008132674848</v>
      </c>
      <c r="F423" s="4"/>
      <c r="G423" s="146"/>
      <c r="H423" s="146"/>
      <c r="I423" s="148">
        <v>179.9</v>
      </c>
      <c r="J423" s="146">
        <f t="shared" si="14"/>
        <v>0</v>
      </c>
      <c r="K423" s="149">
        <f t="shared" si="15"/>
        <v>0</v>
      </c>
      <c r="L423" s="150" t="s">
        <v>531</v>
      </c>
      <c r="M423" s="162"/>
      <c r="N423" s="163">
        <v>545</v>
      </c>
    </row>
    <row r="424" spans="1:14">
      <c r="A424" s="165">
        <v>408510</v>
      </c>
      <c r="B424" s="166">
        <v>7</v>
      </c>
      <c r="C424" s="167" t="s">
        <v>543</v>
      </c>
      <c r="D424" s="146" t="s">
        <v>138</v>
      </c>
      <c r="E424" s="147">
        <v>9008132633784</v>
      </c>
      <c r="F424" s="4"/>
      <c r="G424" s="146"/>
      <c r="H424" s="146"/>
      <c r="I424" s="148">
        <v>179.9</v>
      </c>
      <c r="J424" s="146">
        <f t="shared" si="14"/>
        <v>0</v>
      </c>
      <c r="K424" s="149">
        <f t="shared" si="15"/>
        <v>0</v>
      </c>
      <c r="L424" s="150" t="s">
        <v>531</v>
      </c>
      <c r="M424" s="162"/>
      <c r="N424" s="163">
        <v>550</v>
      </c>
    </row>
    <row r="425" spans="1:14">
      <c r="A425" s="165">
        <v>408510</v>
      </c>
      <c r="B425" s="166">
        <v>9</v>
      </c>
      <c r="C425" s="167" t="s">
        <v>543</v>
      </c>
      <c r="D425" s="146" t="s">
        <v>138</v>
      </c>
      <c r="E425" s="147">
        <v>9008132370252</v>
      </c>
      <c r="F425" s="4"/>
      <c r="G425" s="146"/>
      <c r="H425" s="146"/>
      <c r="I425" s="148">
        <v>179.9</v>
      </c>
      <c r="J425" s="146">
        <f t="shared" si="14"/>
        <v>0</v>
      </c>
      <c r="K425" s="149">
        <f t="shared" si="15"/>
        <v>0</v>
      </c>
      <c r="L425" s="150" t="s">
        <v>531</v>
      </c>
      <c r="M425" s="162"/>
      <c r="N425" s="163">
        <v>551</v>
      </c>
    </row>
    <row r="426" spans="1:14">
      <c r="A426" s="165">
        <v>408510</v>
      </c>
      <c r="B426" s="166">
        <v>100</v>
      </c>
      <c r="C426" s="167" t="s">
        <v>543</v>
      </c>
      <c r="D426" s="146" t="s">
        <v>138</v>
      </c>
      <c r="E426" s="147">
        <v>9008132370283</v>
      </c>
      <c r="F426" s="4"/>
      <c r="G426" s="146"/>
      <c r="H426" s="146"/>
      <c r="I426" s="148">
        <v>179.9</v>
      </c>
      <c r="J426" s="146">
        <f t="shared" si="14"/>
        <v>0</v>
      </c>
      <c r="K426" s="149">
        <f t="shared" si="15"/>
        <v>0</v>
      </c>
      <c r="L426" s="150" t="s">
        <v>531</v>
      </c>
      <c r="M426" s="162"/>
      <c r="N426" s="163">
        <v>552</v>
      </c>
    </row>
    <row r="427" spans="1:14">
      <c r="A427" s="165">
        <v>408510</v>
      </c>
      <c r="B427" s="166">
        <v>237</v>
      </c>
      <c r="C427" s="167" t="s">
        <v>543</v>
      </c>
      <c r="D427" s="146" t="s">
        <v>138</v>
      </c>
      <c r="E427" s="147">
        <v>9008132666140</v>
      </c>
      <c r="F427" s="4"/>
      <c r="G427" s="146"/>
      <c r="H427" s="146"/>
      <c r="I427" s="148">
        <v>179.9</v>
      </c>
      <c r="J427" s="146">
        <f t="shared" si="14"/>
        <v>0</v>
      </c>
      <c r="K427" s="149">
        <f t="shared" si="15"/>
        <v>0</v>
      </c>
      <c r="L427" s="150" t="s">
        <v>531</v>
      </c>
      <c r="M427" s="162"/>
      <c r="N427" s="163">
        <v>553</v>
      </c>
    </row>
    <row r="428" spans="1:14">
      <c r="A428" s="165">
        <v>408510</v>
      </c>
      <c r="B428" s="166">
        <v>286</v>
      </c>
      <c r="C428" s="167" t="s">
        <v>543</v>
      </c>
      <c r="D428" s="146" t="s">
        <v>138</v>
      </c>
      <c r="E428" s="147">
        <v>9008132547852</v>
      </c>
      <c r="F428" s="4"/>
      <c r="G428" s="146"/>
      <c r="H428" s="146"/>
      <c r="I428" s="148">
        <v>179.9</v>
      </c>
      <c r="J428" s="146">
        <f t="shared" si="14"/>
        <v>0</v>
      </c>
      <c r="K428" s="149">
        <f t="shared" si="15"/>
        <v>0</v>
      </c>
      <c r="L428" s="150" t="s">
        <v>531</v>
      </c>
      <c r="M428" s="162"/>
      <c r="N428" s="163">
        <v>554</v>
      </c>
    </row>
    <row r="429" spans="1:14">
      <c r="A429" s="165">
        <v>408510</v>
      </c>
      <c r="B429" s="166">
        <v>442</v>
      </c>
      <c r="C429" s="167" t="s">
        <v>543</v>
      </c>
      <c r="D429" s="146" t="s">
        <v>138</v>
      </c>
      <c r="E429" s="147">
        <v>9008132629848</v>
      </c>
      <c r="F429" s="4"/>
      <c r="G429" s="146"/>
      <c r="H429" s="146"/>
      <c r="I429" s="148">
        <v>179.9</v>
      </c>
      <c r="J429" s="146">
        <f t="shared" si="14"/>
        <v>0</v>
      </c>
      <c r="K429" s="149">
        <f t="shared" si="15"/>
        <v>0</v>
      </c>
      <c r="L429" s="150" t="s">
        <v>531</v>
      </c>
      <c r="M429" s="162"/>
      <c r="N429" s="163">
        <v>555</v>
      </c>
    </row>
    <row r="430" spans="1:14">
      <c r="A430" s="165">
        <v>408510</v>
      </c>
      <c r="B430" s="166">
        <v>450</v>
      </c>
      <c r="C430" s="167" t="s">
        <v>543</v>
      </c>
      <c r="D430" s="146" t="s">
        <v>138</v>
      </c>
      <c r="E430" s="147">
        <v>9008132674886</v>
      </c>
      <c r="F430" s="4"/>
      <c r="G430" s="146"/>
      <c r="H430" s="146"/>
      <c r="I430" s="148">
        <v>179.9</v>
      </c>
      <c r="J430" s="146">
        <f t="shared" si="14"/>
        <v>0</v>
      </c>
      <c r="K430" s="149">
        <f t="shared" si="15"/>
        <v>0</v>
      </c>
      <c r="L430" s="150" t="s">
        <v>531</v>
      </c>
      <c r="M430" s="162"/>
      <c r="N430" s="163">
        <v>556</v>
      </c>
    </row>
    <row r="431" spans="1:14">
      <c r="A431" s="165">
        <v>408510</v>
      </c>
      <c r="B431" s="166">
        <v>580</v>
      </c>
      <c r="C431" s="167" t="s">
        <v>543</v>
      </c>
      <c r="D431" s="146" t="s">
        <v>138</v>
      </c>
      <c r="E431" s="147">
        <v>9008132674893</v>
      </c>
      <c r="F431" s="4"/>
      <c r="G431" s="146"/>
      <c r="H431" s="146"/>
      <c r="I431" s="148">
        <v>179.9</v>
      </c>
      <c r="J431" s="146">
        <f t="shared" si="14"/>
        <v>0</v>
      </c>
      <c r="K431" s="149">
        <f t="shared" si="15"/>
        <v>0</v>
      </c>
      <c r="L431" s="150" t="s">
        <v>531</v>
      </c>
      <c r="M431" s="162"/>
      <c r="N431" s="163">
        <v>557</v>
      </c>
    </row>
    <row r="432" spans="1:14">
      <c r="A432" s="165">
        <v>408510</v>
      </c>
      <c r="B432" s="166">
        <v>672</v>
      </c>
      <c r="C432" s="167" t="s">
        <v>543</v>
      </c>
      <c r="D432" s="146" t="s">
        <v>138</v>
      </c>
      <c r="E432" s="147">
        <v>9008132674909</v>
      </c>
      <c r="F432" s="4"/>
      <c r="G432" s="146"/>
      <c r="H432" s="146"/>
      <c r="I432" s="148">
        <v>179.9</v>
      </c>
      <c r="J432" s="146">
        <f t="shared" si="14"/>
        <v>0</v>
      </c>
      <c r="K432" s="149">
        <f t="shared" si="15"/>
        <v>0</v>
      </c>
      <c r="L432" s="150" t="s">
        <v>531</v>
      </c>
      <c r="M432" s="162"/>
      <c r="N432" s="163">
        <v>558</v>
      </c>
    </row>
    <row r="433" spans="1:14">
      <c r="A433" s="165">
        <v>408511</v>
      </c>
      <c r="B433" s="166">
        <v>7</v>
      </c>
      <c r="C433" s="167" t="s">
        <v>544</v>
      </c>
      <c r="D433" s="146" t="s">
        <v>138</v>
      </c>
      <c r="E433" s="147">
        <v>9008132633838</v>
      </c>
      <c r="F433" s="4"/>
      <c r="G433" s="146"/>
      <c r="H433" s="146"/>
      <c r="I433" s="148">
        <v>159.9</v>
      </c>
      <c r="J433" s="146">
        <f t="shared" si="14"/>
        <v>0</v>
      </c>
      <c r="K433" s="149">
        <f t="shared" si="15"/>
        <v>0</v>
      </c>
      <c r="L433" s="150" t="s">
        <v>531</v>
      </c>
      <c r="M433" s="162"/>
      <c r="N433" s="163">
        <v>559</v>
      </c>
    </row>
    <row r="434" spans="1:14">
      <c r="A434" s="165">
        <v>408511</v>
      </c>
      <c r="B434" s="166">
        <v>9</v>
      </c>
      <c r="C434" s="167" t="s">
        <v>544</v>
      </c>
      <c r="D434" s="146" t="s">
        <v>138</v>
      </c>
      <c r="E434" s="147">
        <v>9008132370337</v>
      </c>
      <c r="F434" s="4"/>
      <c r="G434" s="146"/>
      <c r="H434" s="146"/>
      <c r="I434" s="148">
        <v>159.9</v>
      </c>
      <c r="J434" s="146">
        <f t="shared" si="14"/>
        <v>0</v>
      </c>
      <c r="K434" s="149">
        <f t="shared" si="15"/>
        <v>0</v>
      </c>
      <c r="L434" s="150" t="s">
        <v>531</v>
      </c>
      <c r="M434" s="162"/>
      <c r="N434" s="163">
        <v>560</v>
      </c>
    </row>
    <row r="435" spans="1:14">
      <c r="A435" s="165">
        <v>408511</v>
      </c>
      <c r="B435" s="166">
        <v>100</v>
      </c>
      <c r="C435" s="167" t="s">
        <v>544</v>
      </c>
      <c r="D435" s="146" t="s">
        <v>138</v>
      </c>
      <c r="E435" s="147">
        <v>9008132370368</v>
      </c>
      <c r="F435" s="4"/>
      <c r="G435" s="146"/>
      <c r="H435" s="146"/>
      <c r="I435" s="148">
        <v>159.9</v>
      </c>
      <c r="J435" s="146">
        <f t="shared" si="14"/>
        <v>0</v>
      </c>
      <c r="K435" s="149">
        <f t="shared" si="15"/>
        <v>0</v>
      </c>
      <c r="L435" s="150" t="s">
        <v>531</v>
      </c>
      <c r="M435" s="162"/>
      <c r="N435" s="163">
        <v>561</v>
      </c>
    </row>
    <row r="436" spans="1:14">
      <c r="A436" s="165">
        <v>408511</v>
      </c>
      <c r="B436" s="166">
        <v>237</v>
      </c>
      <c r="C436" s="167" t="s">
        <v>544</v>
      </c>
      <c r="D436" s="146" t="s">
        <v>138</v>
      </c>
      <c r="E436" s="147">
        <v>9008132666164</v>
      </c>
      <c r="F436" s="4"/>
      <c r="G436" s="146"/>
      <c r="H436" s="146"/>
      <c r="I436" s="148">
        <v>159.9</v>
      </c>
      <c r="J436" s="146">
        <f t="shared" si="14"/>
        <v>0</v>
      </c>
      <c r="K436" s="149">
        <f t="shared" si="15"/>
        <v>0</v>
      </c>
      <c r="L436" s="150" t="s">
        <v>531</v>
      </c>
      <c r="M436" s="162"/>
      <c r="N436" s="163">
        <v>562</v>
      </c>
    </row>
    <row r="437" spans="1:14">
      <c r="A437" s="165">
        <v>408511</v>
      </c>
      <c r="B437" s="166">
        <v>286</v>
      </c>
      <c r="C437" s="167" t="s">
        <v>544</v>
      </c>
      <c r="D437" s="146" t="s">
        <v>138</v>
      </c>
      <c r="E437" s="147">
        <v>9008132547814</v>
      </c>
      <c r="F437" s="4"/>
      <c r="G437" s="146"/>
      <c r="H437" s="146"/>
      <c r="I437" s="148">
        <v>159.9</v>
      </c>
      <c r="J437" s="146">
        <f t="shared" si="14"/>
        <v>0</v>
      </c>
      <c r="K437" s="149">
        <f t="shared" si="15"/>
        <v>0</v>
      </c>
      <c r="L437" s="150" t="s">
        <v>531</v>
      </c>
      <c r="M437" s="162"/>
      <c r="N437" s="163">
        <v>563</v>
      </c>
    </row>
    <row r="438" spans="1:14">
      <c r="A438" s="165">
        <v>408511</v>
      </c>
      <c r="B438" s="166">
        <v>442</v>
      </c>
      <c r="C438" s="167" t="s">
        <v>544</v>
      </c>
      <c r="D438" s="146" t="s">
        <v>138</v>
      </c>
      <c r="E438" s="147">
        <v>9008132629855</v>
      </c>
      <c r="F438" s="4"/>
      <c r="G438" s="146"/>
      <c r="H438" s="146"/>
      <c r="I438" s="148">
        <v>159.9</v>
      </c>
      <c r="J438" s="146">
        <f t="shared" si="14"/>
        <v>0</v>
      </c>
      <c r="K438" s="149">
        <f t="shared" si="15"/>
        <v>0</v>
      </c>
      <c r="L438" s="150" t="s">
        <v>531</v>
      </c>
      <c r="M438" s="162"/>
      <c r="N438" s="163">
        <v>564</v>
      </c>
    </row>
    <row r="439" spans="1:14">
      <c r="A439" s="165">
        <v>408511</v>
      </c>
      <c r="B439" s="166">
        <v>450</v>
      </c>
      <c r="C439" s="167" t="s">
        <v>544</v>
      </c>
      <c r="D439" s="146" t="s">
        <v>138</v>
      </c>
      <c r="E439" s="147">
        <v>9008132674855</v>
      </c>
      <c r="F439" s="4"/>
      <c r="G439" s="146"/>
      <c r="H439" s="146"/>
      <c r="I439" s="148">
        <v>159.9</v>
      </c>
      <c r="J439" s="146">
        <f t="shared" si="14"/>
        <v>0</v>
      </c>
      <c r="K439" s="149">
        <f t="shared" si="15"/>
        <v>0</v>
      </c>
      <c r="L439" s="150" t="s">
        <v>531</v>
      </c>
      <c r="M439" s="162"/>
      <c r="N439" s="163">
        <v>565</v>
      </c>
    </row>
    <row r="440" spans="1:14">
      <c r="A440" s="165">
        <v>408511</v>
      </c>
      <c r="B440" s="166">
        <v>580</v>
      </c>
      <c r="C440" s="167" t="s">
        <v>544</v>
      </c>
      <c r="D440" s="146" t="s">
        <v>138</v>
      </c>
      <c r="E440" s="147">
        <v>9008132674862</v>
      </c>
      <c r="F440" s="4"/>
      <c r="G440" s="146"/>
      <c r="H440" s="146"/>
      <c r="I440" s="148">
        <v>159.9</v>
      </c>
      <c r="J440" s="146">
        <f t="shared" si="14"/>
        <v>0</v>
      </c>
      <c r="K440" s="149">
        <f t="shared" si="15"/>
        <v>0</v>
      </c>
      <c r="L440" s="150" t="s">
        <v>531</v>
      </c>
      <c r="M440" s="162"/>
      <c r="N440" s="163">
        <v>566</v>
      </c>
    </row>
    <row r="441" spans="1:14">
      <c r="A441" s="165">
        <v>408511</v>
      </c>
      <c r="B441" s="166">
        <v>672</v>
      </c>
      <c r="C441" s="167" t="s">
        <v>544</v>
      </c>
      <c r="D441" s="146" t="s">
        <v>138</v>
      </c>
      <c r="E441" s="147">
        <v>9008132674879</v>
      </c>
      <c r="F441" s="4"/>
      <c r="G441" s="146"/>
      <c r="H441" s="146"/>
      <c r="I441" s="148">
        <v>159.9</v>
      </c>
      <c r="J441" s="146">
        <f t="shared" si="14"/>
        <v>0</v>
      </c>
      <c r="K441" s="149">
        <f t="shared" si="15"/>
        <v>0</v>
      </c>
      <c r="L441" s="150" t="s">
        <v>531</v>
      </c>
      <c r="M441" s="162"/>
      <c r="N441" s="163">
        <v>567</v>
      </c>
    </row>
    <row r="442" spans="1:14">
      <c r="A442" s="165">
        <v>30190</v>
      </c>
      <c r="B442" s="166">
        <v>109</v>
      </c>
      <c r="C442" s="167" t="s">
        <v>545</v>
      </c>
      <c r="D442" s="146" t="s">
        <v>138</v>
      </c>
      <c r="E442" s="147">
        <v>9008132429752</v>
      </c>
      <c r="F442" s="4"/>
      <c r="G442" s="146"/>
      <c r="H442" s="146"/>
      <c r="I442" s="148">
        <v>229.9</v>
      </c>
      <c r="J442" s="146">
        <f t="shared" si="14"/>
        <v>0</v>
      </c>
      <c r="K442" s="149">
        <f t="shared" si="15"/>
        <v>0</v>
      </c>
      <c r="L442" s="150" t="s">
        <v>531</v>
      </c>
      <c r="M442" s="162"/>
      <c r="N442" s="163">
        <v>568</v>
      </c>
    </row>
    <row r="443" spans="1:14">
      <c r="A443" s="165">
        <v>30190</v>
      </c>
      <c r="B443" s="166">
        <v>249</v>
      </c>
      <c r="C443" s="167" t="s">
        <v>545</v>
      </c>
      <c r="D443" s="146" t="s">
        <v>138</v>
      </c>
      <c r="E443" s="147">
        <v>9008132674251</v>
      </c>
      <c r="F443" s="4"/>
      <c r="G443" s="146"/>
      <c r="H443" s="146"/>
      <c r="I443" s="148">
        <v>229.9</v>
      </c>
      <c r="J443" s="146">
        <f t="shared" si="14"/>
        <v>0</v>
      </c>
      <c r="K443" s="149">
        <f t="shared" si="15"/>
        <v>0</v>
      </c>
      <c r="L443" s="150" t="s">
        <v>531</v>
      </c>
      <c r="M443" s="162"/>
      <c r="N443" s="163">
        <v>569</v>
      </c>
    </row>
    <row r="444" spans="1:14">
      <c r="A444" s="165">
        <v>30190</v>
      </c>
      <c r="B444" s="166">
        <v>483</v>
      </c>
      <c r="C444" s="167" t="s">
        <v>545</v>
      </c>
      <c r="D444" s="146" t="s">
        <v>138</v>
      </c>
      <c r="E444" s="147">
        <v>9008132674268</v>
      </c>
      <c r="F444" s="4"/>
      <c r="G444" s="146"/>
      <c r="H444" s="146"/>
      <c r="I444" s="148">
        <v>229.9</v>
      </c>
      <c r="J444" s="146">
        <f t="shared" si="14"/>
        <v>0</v>
      </c>
      <c r="K444" s="149">
        <f t="shared" si="15"/>
        <v>0</v>
      </c>
      <c r="L444" s="150" t="s">
        <v>531</v>
      </c>
      <c r="M444" s="162"/>
      <c r="N444" s="163">
        <v>570</v>
      </c>
    </row>
    <row r="445" spans="1:14">
      <c r="A445" s="165">
        <v>30190</v>
      </c>
      <c r="B445" s="166">
        <v>580</v>
      </c>
      <c r="C445" s="167" t="s">
        <v>545</v>
      </c>
      <c r="D445" s="146" t="s">
        <v>138</v>
      </c>
      <c r="E445" s="147">
        <v>9008132674275</v>
      </c>
      <c r="F445" s="4"/>
      <c r="G445" s="146"/>
      <c r="H445" s="146"/>
      <c r="I445" s="148">
        <v>229.9</v>
      </c>
      <c r="J445" s="146">
        <f t="shared" si="14"/>
        <v>0</v>
      </c>
      <c r="K445" s="149">
        <f t="shared" si="15"/>
        <v>0</v>
      </c>
      <c r="L445" s="150" t="s">
        <v>531</v>
      </c>
      <c r="M445" s="162"/>
      <c r="N445" s="163">
        <v>571</v>
      </c>
    </row>
    <row r="446" spans="1:14">
      <c r="A446" s="165">
        <v>33151</v>
      </c>
      <c r="B446" s="166">
        <v>9</v>
      </c>
      <c r="C446" s="167" t="s">
        <v>546</v>
      </c>
      <c r="D446" s="146" t="s">
        <v>138</v>
      </c>
      <c r="E446" s="147">
        <v>9008132675036</v>
      </c>
      <c r="F446" s="4"/>
      <c r="G446" s="146"/>
      <c r="H446" s="146"/>
      <c r="I446" s="148">
        <v>269.89999999999998</v>
      </c>
      <c r="J446" s="146">
        <f t="shared" si="14"/>
        <v>0</v>
      </c>
      <c r="K446" s="149">
        <f t="shared" si="15"/>
        <v>0</v>
      </c>
      <c r="L446" s="150" t="s">
        <v>531</v>
      </c>
      <c r="M446" s="162"/>
      <c r="N446" s="163">
        <v>635</v>
      </c>
    </row>
    <row r="447" spans="1:14">
      <c r="A447" s="165">
        <v>33151</v>
      </c>
      <c r="B447" s="166">
        <v>24</v>
      </c>
      <c r="C447" s="167" t="s">
        <v>546</v>
      </c>
      <c r="D447" s="146" t="s">
        <v>138</v>
      </c>
      <c r="E447" s="147">
        <v>9008132660582</v>
      </c>
      <c r="F447" s="4"/>
      <c r="G447" s="146"/>
      <c r="H447" s="146"/>
      <c r="I447" s="148">
        <v>269.89999999999998</v>
      </c>
      <c r="J447" s="146">
        <f t="shared" si="14"/>
        <v>0</v>
      </c>
      <c r="K447" s="149">
        <f t="shared" si="15"/>
        <v>0</v>
      </c>
      <c r="L447" s="150" t="s">
        <v>531</v>
      </c>
      <c r="M447" s="162"/>
      <c r="N447" s="163">
        <v>636</v>
      </c>
    </row>
    <row r="448" spans="1:14">
      <c r="A448" s="165">
        <v>33151</v>
      </c>
      <c r="B448" s="166">
        <v>100</v>
      </c>
      <c r="C448" s="167" t="s">
        <v>546</v>
      </c>
      <c r="D448" s="146" t="s">
        <v>138</v>
      </c>
      <c r="E448" s="147">
        <v>9008132660599</v>
      </c>
      <c r="F448" s="4"/>
      <c r="G448" s="146"/>
      <c r="H448" s="146"/>
      <c r="I448" s="148">
        <v>269.89999999999998</v>
      </c>
      <c r="J448" s="146">
        <f t="shared" si="14"/>
        <v>0</v>
      </c>
      <c r="K448" s="149">
        <f t="shared" si="15"/>
        <v>0</v>
      </c>
      <c r="L448" s="150" t="s">
        <v>531</v>
      </c>
      <c r="M448" s="162"/>
      <c r="N448" s="163">
        <v>637</v>
      </c>
    </row>
    <row r="449" spans="1:14">
      <c r="A449" s="165">
        <v>33151</v>
      </c>
      <c r="B449" s="166">
        <v>580</v>
      </c>
      <c r="C449" s="167" t="s">
        <v>546</v>
      </c>
      <c r="D449" s="146" t="s">
        <v>138</v>
      </c>
      <c r="E449" s="147">
        <v>9008132675043</v>
      </c>
      <c r="F449" s="4"/>
      <c r="G449" s="146"/>
      <c r="H449" s="146"/>
      <c r="I449" s="148">
        <v>269.89999999999998</v>
      </c>
      <c r="J449" s="146">
        <f t="shared" si="14"/>
        <v>0</v>
      </c>
      <c r="K449" s="149">
        <f t="shared" si="15"/>
        <v>0</v>
      </c>
      <c r="L449" s="150" t="s">
        <v>531</v>
      </c>
      <c r="M449" s="162"/>
      <c r="N449" s="163">
        <v>638</v>
      </c>
    </row>
    <row r="450" spans="1:14">
      <c r="A450" s="165">
        <v>33152</v>
      </c>
      <c r="B450" s="166">
        <v>8</v>
      </c>
      <c r="C450" s="167" t="s">
        <v>547</v>
      </c>
      <c r="D450" s="146" t="s">
        <v>138</v>
      </c>
      <c r="E450" s="147">
        <v>9008132675050</v>
      </c>
      <c r="F450" s="4"/>
      <c r="G450" s="146"/>
      <c r="H450" s="146"/>
      <c r="I450" s="148">
        <v>249.9</v>
      </c>
      <c r="J450" s="146">
        <f t="shared" si="14"/>
        <v>0</v>
      </c>
      <c r="K450" s="149">
        <f t="shared" si="15"/>
        <v>0</v>
      </c>
      <c r="L450" s="150" t="s">
        <v>531</v>
      </c>
      <c r="M450" s="162"/>
      <c r="N450" s="163">
        <v>639</v>
      </c>
    </row>
    <row r="451" spans="1:14">
      <c r="A451" s="165">
        <v>33152</v>
      </c>
      <c r="B451" s="166">
        <v>24</v>
      </c>
      <c r="C451" s="167" t="s">
        <v>547</v>
      </c>
      <c r="D451" s="146" t="s">
        <v>138</v>
      </c>
      <c r="E451" s="147">
        <v>9008132660612</v>
      </c>
      <c r="F451" s="4"/>
      <c r="G451" s="146"/>
      <c r="H451" s="146"/>
      <c r="I451" s="148">
        <v>249.9</v>
      </c>
      <c r="J451" s="146">
        <f t="shared" si="14"/>
        <v>0</v>
      </c>
      <c r="K451" s="149">
        <f t="shared" si="15"/>
        <v>0</v>
      </c>
      <c r="L451" s="150" t="s">
        <v>531</v>
      </c>
      <c r="M451" s="162"/>
      <c r="N451" s="163">
        <v>640</v>
      </c>
    </row>
    <row r="452" spans="1:14">
      <c r="A452" s="165">
        <v>33152</v>
      </c>
      <c r="B452" s="166">
        <v>100</v>
      </c>
      <c r="C452" s="167" t="s">
        <v>547</v>
      </c>
      <c r="D452" s="146" t="s">
        <v>138</v>
      </c>
      <c r="E452" s="147">
        <v>9008132660629</v>
      </c>
      <c r="F452" s="4"/>
      <c r="G452" s="146"/>
      <c r="H452" s="146"/>
      <c r="I452" s="148">
        <v>249.9</v>
      </c>
      <c r="J452" s="146">
        <f t="shared" si="14"/>
        <v>0</v>
      </c>
      <c r="K452" s="149">
        <f t="shared" si="15"/>
        <v>0</v>
      </c>
      <c r="L452" s="150" t="s">
        <v>531</v>
      </c>
      <c r="M452" s="162"/>
      <c r="N452" s="163">
        <v>641</v>
      </c>
    </row>
    <row r="453" spans="1:14">
      <c r="A453" s="165">
        <v>33152</v>
      </c>
      <c r="B453" s="166">
        <v>133</v>
      </c>
      <c r="C453" s="167" t="s">
        <v>547</v>
      </c>
      <c r="D453" s="146" t="s">
        <v>138</v>
      </c>
      <c r="E453" s="147">
        <v>9008132675067</v>
      </c>
      <c r="F453" s="4"/>
      <c r="G453" s="146"/>
      <c r="H453" s="146"/>
      <c r="I453" s="148">
        <v>249.9</v>
      </c>
      <c r="J453" s="146">
        <f t="shared" si="14"/>
        <v>0</v>
      </c>
      <c r="K453" s="149">
        <f t="shared" si="15"/>
        <v>0</v>
      </c>
      <c r="L453" s="150" t="s">
        <v>531</v>
      </c>
      <c r="M453" s="162"/>
      <c r="N453" s="163">
        <v>642</v>
      </c>
    </row>
    <row r="454" spans="1:14">
      <c r="A454" s="165">
        <v>33152</v>
      </c>
      <c r="B454" s="166">
        <v>483</v>
      </c>
      <c r="C454" s="167" t="s">
        <v>547</v>
      </c>
      <c r="D454" s="146" t="s">
        <v>138</v>
      </c>
      <c r="E454" s="147">
        <v>9008132675074</v>
      </c>
      <c r="F454" s="4"/>
      <c r="G454" s="146"/>
      <c r="H454" s="146"/>
      <c r="I454" s="148">
        <v>249.9</v>
      </c>
      <c r="J454" s="146">
        <f t="shared" si="14"/>
        <v>0</v>
      </c>
      <c r="K454" s="149">
        <f t="shared" si="15"/>
        <v>0</v>
      </c>
      <c r="L454" s="150" t="s">
        <v>531</v>
      </c>
      <c r="M454" s="162"/>
      <c r="N454" s="163">
        <v>643</v>
      </c>
    </row>
    <row r="455" spans="1:14">
      <c r="A455" s="165">
        <v>33152</v>
      </c>
      <c r="B455" s="166">
        <v>580</v>
      </c>
      <c r="C455" s="167" t="s">
        <v>547</v>
      </c>
      <c r="D455" s="146" t="s">
        <v>138</v>
      </c>
      <c r="E455" s="147">
        <v>9008132675081</v>
      </c>
      <c r="F455" s="4"/>
      <c r="G455" s="146"/>
      <c r="H455" s="146"/>
      <c r="I455" s="148">
        <v>249.9</v>
      </c>
      <c r="J455" s="146">
        <f t="shared" si="14"/>
        <v>0</v>
      </c>
      <c r="K455" s="149">
        <f t="shared" si="15"/>
        <v>0</v>
      </c>
      <c r="L455" s="150" t="s">
        <v>531</v>
      </c>
      <c r="M455" s="162"/>
      <c r="N455" s="163">
        <v>644</v>
      </c>
    </row>
    <row r="456" spans="1:14">
      <c r="A456" s="165">
        <v>33153</v>
      </c>
      <c r="B456" s="166">
        <v>8</v>
      </c>
      <c r="C456" s="167" t="s">
        <v>548</v>
      </c>
      <c r="D456" s="146" t="s">
        <v>138</v>
      </c>
      <c r="E456" s="147">
        <v>9008132675166</v>
      </c>
      <c r="F456" s="4"/>
      <c r="G456" s="146"/>
      <c r="H456" s="146"/>
      <c r="I456" s="148">
        <v>249.9</v>
      </c>
      <c r="J456" s="146">
        <f t="shared" si="14"/>
        <v>0</v>
      </c>
      <c r="K456" s="149">
        <f t="shared" si="15"/>
        <v>0</v>
      </c>
      <c r="L456" s="150" t="s">
        <v>531</v>
      </c>
      <c r="M456" s="162"/>
      <c r="N456" s="163">
        <v>645</v>
      </c>
    </row>
    <row r="457" spans="1:14">
      <c r="A457" s="165">
        <v>33153</v>
      </c>
      <c r="B457" s="166">
        <v>24</v>
      </c>
      <c r="C457" s="167" t="s">
        <v>548</v>
      </c>
      <c r="D457" s="146" t="s">
        <v>138</v>
      </c>
      <c r="E457" s="147">
        <v>9008132660643</v>
      </c>
      <c r="F457" s="4"/>
      <c r="G457" s="146"/>
      <c r="H457" s="146"/>
      <c r="I457" s="148">
        <v>249.9</v>
      </c>
      <c r="J457" s="146">
        <f t="shared" si="14"/>
        <v>0</v>
      </c>
      <c r="K457" s="149">
        <f t="shared" si="15"/>
        <v>0</v>
      </c>
      <c r="L457" s="150" t="s">
        <v>531</v>
      </c>
      <c r="M457" s="162"/>
      <c r="N457" s="163">
        <v>646</v>
      </c>
    </row>
    <row r="458" spans="1:14">
      <c r="A458" s="168">
        <v>33153</v>
      </c>
      <c r="B458" s="166">
        <v>100</v>
      </c>
      <c r="C458" s="157" t="s">
        <v>548</v>
      </c>
      <c r="D458" s="154" t="s">
        <v>138</v>
      </c>
      <c r="E458" s="153">
        <v>9008132660650</v>
      </c>
      <c r="F458" s="4"/>
      <c r="G458" s="154"/>
      <c r="H458" s="154"/>
      <c r="I458" s="158">
        <v>249.9</v>
      </c>
      <c r="J458" s="146">
        <f t="shared" ref="J458:J521" si="16">H458+G458+F458</f>
        <v>0</v>
      </c>
      <c r="K458" s="149">
        <f t="shared" ref="K458:K521" si="17">I458*J458</f>
        <v>0</v>
      </c>
      <c r="L458" s="150" t="s">
        <v>531</v>
      </c>
      <c r="M458" s="169"/>
    </row>
    <row r="459" spans="1:14">
      <c r="A459" s="168">
        <v>33153</v>
      </c>
      <c r="B459" s="166">
        <v>133</v>
      </c>
      <c r="C459" s="157" t="s">
        <v>548</v>
      </c>
      <c r="D459" s="154" t="s">
        <v>138</v>
      </c>
      <c r="E459" s="153">
        <v>9008132675098</v>
      </c>
      <c r="F459" s="4"/>
      <c r="G459" s="154"/>
      <c r="H459" s="154"/>
      <c r="I459" s="158">
        <v>249.9</v>
      </c>
      <c r="J459" s="146">
        <f t="shared" si="16"/>
        <v>0</v>
      </c>
      <c r="K459" s="149">
        <f t="shared" si="17"/>
        <v>0</v>
      </c>
      <c r="L459" s="150" t="s">
        <v>531</v>
      </c>
      <c r="M459" s="169"/>
    </row>
    <row r="460" spans="1:14">
      <c r="A460" s="168">
        <v>33153</v>
      </c>
      <c r="B460" s="166">
        <v>483</v>
      </c>
      <c r="C460" s="157" t="s">
        <v>548</v>
      </c>
      <c r="D460" s="154" t="s">
        <v>138</v>
      </c>
      <c r="E460" s="153">
        <v>9008132675104</v>
      </c>
      <c r="F460" s="4"/>
      <c r="G460" s="154"/>
      <c r="H460" s="154"/>
      <c r="I460" s="158">
        <v>249.9</v>
      </c>
      <c r="J460" s="146">
        <f t="shared" si="16"/>
        <v>0</v>
      </c>
      <c r="K460" s="149">
        <f t="shared" si="17"/>
        <v>0</v>
      </c>
      <c r="L460" s="150" t="s">
        <v>531</v>
      </c>
      <c r="M460" s="169"/>
    </row>
    <row r="461" spans="1:14">
      <c r="A461" s="168">
        <v>33153</v>
      </c>
      <c r="B461" s="166">
        <v>580</v>
      </c>
      <c r="C461" s="157" t="s">
        <v>548</v>
      </c>
      <c r="D461" s="154" t="s">
        <v>138</v>
      </c>
      <c r="E461" s="153">
        <v>9008132675111</v>
      </c>
      <c r="F461" s="4"/>
      <c r="G461" s="154"/>
      <c r="H461" s="154"/>
      <c r="I461" s="158">
        <v>249.9</v>
      </c>
      <c r="J461" s="146">
        <f t="shared" si="16"/>
        <v>0</v>
      </c>
      <c r="K461" s="149">
        <f t="shared" si="17"/>
        <v>0</v>
      </c>
      <c r="L461" s="150" t="s">
        <v>531</v>
      </c>
      <c r="M461" s="169"/>
    </row>
    <row r="462" spans="1:14">
      <c r="A462" s="168">
        <v>37042</v>
      </c>
      <c r="B462" s="166">
        <v>8</v>
      </c>
      <c r="C462" s="157" t="s">
        <v>549</v>
      </c>
      <c r="D462" s="146" t="s">
        <v>138</v>
      </c>
      <c r="E462" s="153">
        <v>9008132675128</v>
      </c>
      <c r="F462" s="4"/>
      <c r="G462" s="154"/>
      <c r="H462" s="154"/>
      <c r="I462" s="158">
        <v>179.9</v>
      </c>
      <c r="J462" s="146">
        <f t="shared" si="16"/>
        <v>0</v>
      </c>
      <c r="K462" s="149">
        <f t="shared" si="17"/>
        <v>0</v>
      </c>
      <c r="L462" s="150" t="s">
        <v>531</v>
      </c>
      <c r="M462" s="169"/>
    </row>
    <row r="463" spans="1:14">
      <c r="A463" s="168">
        <v>37042</v>
      </c>
      <c r="B463" s="166">
        <v>24</v>
      </c>
      <c r="C463" s="157" t="s">
        <v>549</v>
      </c>
      <c r="D463" s="146" t="s">
        <v>138</v>
      </c>
      <c r="E463" s="153">
        <v>9008132660674</v>
      </c>
      <c r="F463" s="4"/>
      <c r="G463" s="154"/>
      <c r="H463" s="154"/>
      <c r="I463" s="158">
        <v>179.9</v>
      </c>
      <c r="J463" s="146">
        <f t="shared" si="16"/>
        <v>0</v>
      </c>
      <c r="K463" s="149">
        <f t="shared" si="17"/>
        <v>0</v>
      </c>
      <c r="L463" s="150" t="s">
        <v>531</v>
      </c>
      <c r="M463" s="169"/>
    </row>
    <row r="464" spans="1:14">
      <c r="A464" s="168">
        <v>37042</v>
      </c>
      <c r="B464" s="166">
        <v>100</v>
      </c>
      <c r="C464" s="157" t="s">
        <v>549</v>
      </c>
      <c r="D464" s="146" t="s">
        <v>138</v>
      </c>
      <c r="E464" s="153">
        <v>9008132660681</v>
      </c>
      <c r="F464" s="4"/>
      <c r="G464" s="154"/>
      <c r="H464" s="154"/>
      <c r="I464" s="158">
        <v>179.9</v>
      </c>
      <c r="J464" s="146">
        <f t="shared" si="16"/>
        <v>0</v>
      </c>
      <c r="K464" s="149">
        <f t="shared" si="17"/>
        <v>0</v>
      </c>
      <c r="L464" s="150" t="s">
        <v>531</v>
      </c>
      <c r="M464" s="169"/>
    </row>
    <row r="465" spans="1:13">
      <c r="A465" s="168">
        <v>37042</v>
      </c>
      <c r="B465" s="166">
        <v>133</v>
      </c>
      <c r="C465" s="157" t="s">
        <v>549</v>
      </c>
      <c r="D465" s="146" t="s">
        <v>138</v>
      </c>
      <c r="E465" s="153">
        <v>9008132675135</v>
      </c>
      <c r="F465" s="4"/>
      <c r="G465" s="154"/>
      <c r="H465" s="154"/>
      <c r="I465" s="158">
        <v>179.9</v>
      </c>
      <c r="J465" s="146">
        <f t="shared" si="16"/>
        <v>0</v>
      </c>
      <c r="K465" s="149">
        <f t="shared" si="17"/>
        <v>0</v>
      </c>
      <c r="L465" s="150" t="s">
        <v>531</v>
      </c>
      <c r="M465" s="169"/>
    </row>
    <row r="466" spans="1:13">
      <c r="A466" s="168">
        <v>37042</v>
      </c>
      <c r="B466" s="166">
        <v>483</v>
      </c>
      <c r="C466" s="157" t="s">
        <v>549</v>
      </c>
      <c r="D466" s="146" t="s">
        <v>138</v>
      </c>
      <c r="E466" s="153">
        <v>9008132675142</v>
      </c>
      <c r="F466" s="4"/>
      <c r="G466" s="154"/>
      <c r="H466" s="154"/>
      <c r="I466" s="158">
        <v>179.9</v>
      </c>
      <c r="J466" s="146">
        <f t="shared" si="16"/>
        <v>0</v>
      </c>
      <c r="K466" s="149">
        <f t="shared" si="17"/>
        <v>0</v>
      </c>
      <c r="L466" s="150" t="s">
        <v>531</v>
      </c>
      <c r="M466" s="169"/>
    </row>
    <row r="467" spans="1:13">
      <c r="A467" s="168">
        <v>37042</v>
      </c>
      <c r="B467" s="166">
        <v>580</v>
      </c>
      <c r="C467" s="157" t="s">
        <v>549</v>
      </c>
      <c r="D467" s="146" t="s">
        <v>138</v>
      </c>
      <c r="E467" s="153">
        <v>9008132675159</v>
      </c>
      <c r="F467" s="4"/>
      <c r="G467" s="154"/>
      <c r="H467" s="154"/>
      <c r="I467" s="158">
        <v>179.9</v>
      </c>
      <c r="J467" s="146">
        <f t="shared" si="16"/>
        <v>0</v>
      </c>
      <c r="K467" s="149">
        <f t="shared" si="17"/>
        <v>0</v>
      </c>
      <c r="L467" s="150" t="s">
        <v>531</v>
      </c>
      <c r="M467" s="169"/>
    </row>
    <row r="468" spans="1:13">
      <c r="A468" s="168">
        <v>33171</v>
      </c>
      <c r="B468" s="166">
        <v>109</v>
      </c>
      <c r="C468" s="157" t="s">
        <v>550</v>
      </c>
      <c r="D468" s="154" t="s">
        <v>138</v>
      </c>
      <c r="E468" s="153">
        <v>9008132662791</v>
      </c>
      <c r="F468" s="4"/>
      <c r="G468" s="154"/>
      <c r="H468" s="154"/>
      <c r="I468" s="158">
        <v>249.9</v>
      </c>
      <c r="J468" s="146">
        <f t="shared" si="16"/>
        <v>0</v>
      </c>
      <c r="K468" s="149">
        <f t="shared" si="17"/>
        <v>0</v>
      </c>
      <c r="L468" s="150" t="s">
        <v>531</v>
      </c>
      <c r="M468" s="169" t="s">
        <v>541</v>
      </c>
    </row>
    <row r="469" spans="1:13">
      <c r="A469" s="168">
        <v>33171</v>
      </c>
      <c r="B469" s="166">
        <v>249</v>
      </c>
      <c r="C469" s="157" t="s">
        <v>550</v>
      </c>
      <c r="D469" s="154" t="s">
        <v>138</v>
      </c>
      <c r="E469" s="153">
        <v>9008132674640</v>
      </c>
      <c r="F469" s="4"/>
      <c r="G469" s="154"/>
      <c r="H469" s="154"/>
      <c r="I469" s="158">
        <v>249.9</v>
      </c>
      <c r="J469" s="146">
        <f t="shared" si="16"/>
        <v>0</v>
      </c>
      <c r="K469" s="149">
        <f t="shared" si="17"/>
        <v>0</v>
      </c>
      <c r="L469" s="150" t="s">
        <v>531</v>
      </c>
      <c r="M469" s="169"/>
    </row>
    <row r="470" spans="1:13">
      <c r="A470" s="168">
        <v>33171</v>
      </c>
      <c r="B470" s="166">
        <v>483</v>
      </c>
      <c r="C470" s="157" t="s">
        <v>550</v>
      </c>
      <c r="D470" s="154" t="s">
        <v>138</v>
      </c>
      <c r="E470" s="153">
        <v>9008132674657</v>
      </c>
      <c r="F470" s="4"/>
      <c r="G470" s="154"/>
      <c r="H470" s="154"/>
      <c r="I470" s="158">
        <v>249.9</v>
      </c>
      <c r="J470" s="146">
        <f t="shared" si="16"/>
        <v>0</v>
      </c>
      <c r="K470" s="149">
        <f t="shared" si="17"/>
        <v>0</v>
      </c>
      <c r="L470" s="150" t="s">
        <v>531</v>
      </c>
      <c r="M470" s="169"/>
    </row>
    <row r="471" spans="1:13">
      <c r="A471" s="168">
        <v>33171</v>
      </c>
      <c r="B471" s="166">
        <v>580</v>
      </c>
      <c r="C471" s="157" t="s">
        <v>550</v>
      </c>
      <c r="D471" s="154" t="s">
        <v>138</v>
      </c>
      <c r="E471" s="153">
        <v>9008132674664</v>
      </c>
      <c r="F471" s="4"/>
      <c r="G471" s="154"/>
      <c r="H471" s="154"/>
      <c r="I471" s="158">
        <v>249.9</v>
      </c>
      <c r="J471" s="146">
        <f t="shared" si="16"/>
        <v>0</v>
      </c>
      <c r="K471" s="149">
        <f t="shared" si="17"/>
        <v>0</v>
      </c>
      <c r="L471" s="150" t="s">
        <v>531</v>
      </c>
      <c r="M471" s="169"/>
    </row>
    <row r="472" spans="1:13">
      <c r="A472" s="168">
        <v>33150</v>
      </c>
      <c r="B472" s="166">
        <v>24</v>
      </c>
      <c r="C472" s="157" t="s">
        <v>551</v>
      </c>
      <c r="D472" s="154" t="s">
        <v>138</v>
      </c>
      <c r="E472" s="153">
        <v>9008132660568</v>
      </c>
      <c r="F472" s="4"/>
      <c r="G472" s="154"/>
      <c r="H472" s="154"/>
      <c r="I472" s="158">
        <v>249.9</v>
      </c>
      <c r="J472" s="146">
        <f t="shared" si="16"/>
        <v>0</v>
      </c>
      <c r="K472" s="149">
        <f t="shared" si="17"/>
        <v>0</v>
      </c>
      <c r="L472" s="150" t="s">
        <v>531</v>
      </c>
      <c r="M472" s="169"/>
    </row>
    <row r="473" spans="1:13">
      <c r="A473" s="168">
        <v>33150</v>
      </c>
      <c r="B473" s="166">
        <v>133</v>
      </c>
      <c r="C473" s="157" t="s">
        <v>551</v>
      </c>
      <c r="D473" s="154" t="s">
        <v>138</v>
      </c>
      <c r="E473" s="153">
        <v>9008132675005</v>
      </c>
      <c r="F473" s="4"/>
      <c r="G473" s="154"/>
      <c r="H473" s="154"/>
      <c r="I473" s="158">
        <v>249.9</v>
      </c>
      <c r="J473" s="146">
        <f t="shared" si="16"/>
        <v>0</v>
      </c>
      <c r="K473" s="149">
        <f t="shared" si="17"/>
        <v>0</v>
      </c>
      <c r="L473" s="150" t="s">
        <v>531</v>
      </c>
      <c r="M473" s="169"/>
    </row>
    <row r="474" spans="1:13">
      <c r="A474" s="168">
        <v>33150</v>
      </c>
      <c r="B474" s="166">
        <v>249</v>
      </c>
      <c r="C474" s="157" t="s">
        <v>551</v>
      </c>
      <c r="D474" s="154" t="s">
        <v>138</v>
      </c>
      <c r="E474" s="153">
        <v>9008132675012</v>
      </c>
      <c r="F474" s="4"/>
      <c r="G474" s="154"/>
      <c r="H474" s="154"/>
      <c r="I474" s="158">
        <v>249.9</v>
      </c>
      <c r="J474" s="146">
        <f t="shared" si="16"/>
        <v>0</v>
      </c>
      <c r="K474" s="149">
        <f t="shared" si="17"/>
        <v>0</v>
      </c>
      <c r="L474" s="150" t="s">
        <v>531</v>
      </c>
      <c r="M474" s="169"/>
    </row>
    <row r="475" spans="1:13">
      <c r="A475" s="168">
        <v>33150</v>
      </c>
      <c r="B475" s="166">
        <v>659</v>
      </c>
      <c r="C475" s="157" t="s">
        <v>551</v>
      </c>
      <c r="D475" s="154" t="s">
        <v>138</v>
      </c>
      <c r="E475" s="153">
        <v>9008132675029</v>
      </c>
      <c r="F475" s="4"/>
      <c r="G475" s="154"/>
      <c r="H475" s="154"/>
      <c r="I475" s="158">
        <v>249.9</v>
      </c>
      <c r="J475" s="146">
        <f t="shared" si="16"/>
        <v>0</v>
      </c>
      <c r="K475" s="149">
        <f t="shared" si="17"/>
        <v>0</v>
      </c>
      <c r="L475" s="150" t="s">
        <v>531</v>
      </c>
      <c r="M475" s="169"/>
    </row>
    <row r="476" spans="1:13">
      <c r="A476" s="168">
        <v>33157</v>
      </c>
      <c r="B476" s="166">
        <v>24</v>
      </c>
      <c r="C476" s="157" t="s">
        <v>552</v>
      </c>
      <c r="D476" s="154" t="s">
        <v>138</v>
      </c>
      <c r="E476" s="153">
        <v>9008132660858</v>
      </c>
      <c r="F476" s="4"/>
      <c r="G476" s="154"/>
      <c r="H476" s="154"/>
      <c r="I476" s="158">
        <v>159.9</v>
      </c>
      <c r="J476" s="146">
        <f t="shared" si="16"/>
        <v>0</v>
      </c>
      <c r="K476" s="149">
        <f t="shared" si="17"/>
        <v>0</v>
      </c>
      <c r="L476" s="150" t="s">
        <v>531</v>
      </c>
      <c r="M476" s="169"/>
    </row>
    <row r="477" spans="1:13">
      <c r="A477" s="168">
        <v>33157</v>
      </c>
      <c r="B477" s="166">
        <v>100</v>
      </c>
      <c r="C477" s="157" t="s">
        <v>552</v>
      </c>
      <c r="D477" s="154" t="s">
        <v>138</v>
      </c>
      <c r="E477" s="153">
        <v>9008132660865</v>
      </c>
      <c r="F477" s="4"/>
      <c r="G477" s="154"/>
      <c r="H477" s="154"/>
      <c r="I477" s="158">
        <v>159.9</v>
      </c>
      <c r="J477" s="146">
        <f t="shared" si="16"/>
        <v>0</v>
      </c>
      <c r="K477" s="149">
        <f t="shared" si="17"/>
        <v>0</v>
      </c>
      <c r="L477" s="150" t="s">
        <v>531</v>
      </c>
      <c r="M477" s="169"/>
    </row>
    <row r="478" spans="1:13">
      <c r="A478" s="168">
        <v>33157</v>
      </c>
      <c r="B478" s="166">
        <v>249</v>
      </c>
      <c r="C478" s="157" t="s">
        <v>552</v>
      </c>
      <c r="D478" s="154" t="s">
        <v>138</v>
      </c>
      <c r="E478" s="153">
        <v>9008132675173</v>
      </c>
      <c r="F478" s="4"/>
      <c r="G478" s="154"/>
      <c r="H478" s="154"/>
      <c r="I478" s="158">
        <v>159.9</v>
      </c>
      <c r="J478" s="146">
        <f t="shared" si="16"/>
        <v>0</v>
      </c>
      <c r="K478" s="149">
        <f t="shared" si="17"/>
        <v>0</v>
      </c>
      <c r="L478" s="150" t="s">
        <v>531</v>
      </c>
      <c r="M478" s="169"/>
    </row>
    <row r="479" spans="1:13">
      <c r="A479" s="168">
        <v>33157</v>
      </c>
      <c r="B479" s="166">
        <v>442</v>
      </c>
      <c r="C479" s="157" t="s">
        <v>552</v>
      </c>
      <c r="D479" s="154" t="s">
        <v>138</v>
      </c>
      <c r="E479" s="153">
        <v>9008132675180</v>
      </c>
      <c r="F479" s="4"/>
      <c r="G479" s="154"/>
      <c r="H479" s="154"/>
      <c r="I479" s="158">
        <v>159.9</v>
      </c>
      <c r="J479" s="146">
        <f t="shared" si="16"/>
        <v>0</v>
      </c>
      <c r="K479" s="149">
        <f t="shared" si="17"/>
        <v>0</v>
      </c>
      <c r="L479" s="150" t="s">
        <v>531</v>
      </c>
      <c r="M479" s="169"/>
    </row>
    <row r="480" spans="1:13">
      <c r="A480" s="168">
        <v>33157</v>
      </c>
      <c r="B480" s="166">
        <v>580</v>
      </c>
      <c r="C480" s="157" t="s">
        <v>552</v>
      </c>
      <c r="D480" s="154" t="s">
        <v>138</v>
      </c>
      <c r="E480" s="153">
        <v>9008132675197</v>
      </c>
      <c r="F480" s="4"/>
      <c r="G480" s="154"/>
      <c r="H480" s="154"/>
      <c r="I480" s="158">
        <v>159.9</v>
      </c>
      <c r="J480" s="146">
        <f t="shared" si="16"/>
        <v>0</v>
      </c>
      <c r="K480" s="149">
        <f t="shared" si="17"/>
        <v>0</v>
      </c>
      <c r="L480" s="150" t="s">
        <v>531</v>
      </c>
      <c r="M480" s="169"/>
    </row>
    <row r="481" spans="1:13">
      <c r="A481" s="168">
        <v>33172</v>
      </c>
      <c r="B481" s="166">
        <v>133</v>
      </c>
      <c r="C481" s="157" t="s">
        <v>553</v>
      </c>
      <c r="D481" s="154" t="s">
        <v>138</v>
      </c>
      <c r="E481" s="153">
        <v>9008132674695</v>
      </c>
      <c r="F481" s="4"/>
      <c r="G481" s="154"/>
      <c r="H481" s="154"/>
      <c r="I481" s="158">
        <v>249.9</v>
      </c>
      <c r="J481" s="146">
        <f t="shared" si="16"/>
        <v>0</v>
      </c>
      <c r="K481" s="149">
        <f t="shared" si="17"/>
        <v>0</v>
      </c>
      <c r="L481" s="150" t="s">
        <v>531</v>
      </c>
      <c r="M481" s="169"/>
    </row>
    <row r="482" spans="1:13">
      <c r="A482" s="168">
        <v>33172</v>
      </c>
      <c r="B482" s="166">
        <v>249</v>
      </c>
      <c r="C482" s="157" t="s">
        <v>553</v>
      </c>
      <c r="D482" s="154" t="s">
        <v>138</v>
      </c>
      <c r="E482" s="153">
        <v>9008132674701</v>
      </c>
      <c r="F482" s="4"/>
      <c r="G482" s="154"/>
      <c r="H482" s="154"/>
      <c r="I482" s="158">
        <v>249.9</v>
      </c>
      <c r="J482" s="146">
        <f t="shared" si="16"/>
        <v>0</v>
      </c>
      <c r="K482" s="149">
        <f t="shared" si="17"/>
        <v>0</v>
      </c>
      <c r="L482" s="150" t="s">
        <v>531</v>
      </c>
      <c r="M482" s="169"/>
    </row>
    <row r="483" spans="1:13">
      <c r="A483" s="168">
        <v>33172</v>
      </c>
      <c r="B483" s="166">
        <v>330</v>
      </c>
      <c r="C483" s="157" t="s">
        <v>553</v>
      </c>
      <c r="D483" s="154" t="s">
        <v>138</v>
      </c>
      <c r="E483" s="153">
        <v>9008132663880</v>
      </c>
      <c r="F483" s="4"/>
      <c r="G483" s="154"/>
      <c r="H483" s="154"/>
      <c r="I483" s="158">
        <v>249.9</v>
      </c>
      <c r="J483" s="146">
        <f t="shared" si="16"/>
        <v>0</v>
      </c>
      <c r="K483" s="149">
        <f t="shared" si="17"/>
        <v>0</v>
      </c>
      <c r="L483" s="150" t="s">
        <v>531</v>
      </c>
      <c r="M483" s="169" t="s">
        <v>541</v>
      </c>
    </row>
    <row r="484" spans="1:13">
      <c r="A484" s="168">
        <v>33172</v>
      </c>
      <c r="B484" s="166">
        <v>469</v>
      </c>
      <c r="C484" s="157" t="s">
        <v>553</v>
      </c>
      <c r="D484" s="154" t="s">
        <v>138</v>
      </c>
      <c r="E484" s="153">
        <v>9008132674718</v>
      </c>
      <c r="F484" s="4"/>
      <c r="G484" s="154"/>
      <c r="H484" s="154"/>
      <c r="I484" s="158">
        <v>249.9</v>
      </c>
      <c r="J484" s="146">
        <f t="shared" si="16"/>
        <v>0</v>
      </c>
      <c r="K484" s="149">
        <f t="shared" si="17"/>
        <v>0</v>
      </c>
      <c r="L484" s="150" t="s">
        <v>531</v>
      </c>
      <c r="M484" s="169"/>
    </row>
    <row r="485" spans="1:13">
      <c r="A485" s="168">
        <v>33172</v>
      </c>
      <c r="B485" s="166">
        <v>659</v>
      </c>
      <c r="C485" s="157" t="s">
        <v>553</v>
      </c>
      <c r="D485" s="154" t="s">
        <v>138</v>
      </c>
      <c r="E485" s="153">
        <v>9008132674725</v>
      </c>
      <c r="F485" s="4"/>
      <c r="G485" s="154"/>
      <c r="H485" s="154"/>
      <c r="I485" s="158">
        <v>249.9</v>
      </c>
      <c r="J485" s="146">
        <f t="shared" si="16"/>
        <v>0</v>
      </c>
      <c r="K485" s="149">
        <f t="shared" si="17"/>
        <v>0</v>
      </c>
      <c r="L485" s="150" t="s">
        <v>531</v>
      </c>
      <c r="M485" s="169"/>
    </row>
    <row r="486" spans="1:13">
      <c r="A486" s="168">
        <v>33172</v>
      </c>
      <c r="B486" s="166">
        <v>672</v>
      </c>
      <c r="C486" s="157" t="s">
        <v>553</v>
      </c>
      <c r="D486" s="154" t="s">
        <v>138</v>
      </c>
      <c r="E486" s="153">
        <v>9008132674732</v>
      </c>
      <c r="F486" s="4"/>
      <c r="G486" s="154"/>
      <c r="H486" s="154"/>
      <c r="I486" s="158">
        <v>249.9</v>
      </c>
      <c r="J486" s="146">
        <f t="shared" si="16"/>
        <v>0</v>
      </c>
      <c r="K486" s="149">
        <f t="shared" si="17"/>
        <v>0</v>
      </c>
      <c r="L486" s="150" t="s">
        <v>531</v>
      </c>
      <c r="M486" s="169"/>
    </row>
    <row r="487" spans="1:13">
      <c r="A487" s="168">
        <v>33172</v>
      </c>
      <c r="B487" s="166">
        <v>786</v>
      </c>
      <c r="C487" s="157" t="s">
        <v>553</v>
      </c>
      <c r="D487" s="154" t="s">
        <v>138</v>
      </c>
      <c r="E487" s="153">
        <v>9008132664245</v>
      </c>
      <c r="F487" s="4"/>
      <c r="G487" s="154"/>
      <c r="H487" s="154"/>
      <c r="I487" s="158">
        <v>249.9</v>
      </c>
      <c r="J487" s="146">
        <f t="shared" si="16"/>
        <v>0</v>
      </c>
      <c r="K487" s="149">
        <f t="shared" si="17"/>
        <v>0</v>
      </c>
      <c r="L487" s="150" t="s">
        <v>531</v>
      </c>
      <c r="M487" s="169"/>
    </row>
    <row r="488" spans="1:13">
      <c r="A488" s="168">
        <v>33172</v>
      </c>
      <c r="B488" s="166" t="s">
        <v>554</v>
      </c>
      <c r="C488" s="157" t="s">
        <v>553</v>
      </c>
      <c r="D488" s="154" t="s">
        <v>138</v>
      </c>
      <c r="E488" s="153">
        <v>9008132664405</v>
      </c>
      <c r="F488" s="4"/>
      <c r="G488" s="154"/>
      <c r="H488" s="154"/>
      <c r="I488" s="158">
        <v>249.9</v>
      </c>
      <c r="J488" s="146">
        <f t="shared" si="16"/>
        <v>0</v>
      </c>
      <c r="K488" s="149">
        <f t="shared" si="17"/>
        <v>0</v>
      </c>
      <c r="L488" s="150" t="s">
        <v>531</v>
      </c>
      <c r="M488" s="169"/>
    </row>
    <row r="489" spans="1:13">
      <c r="A489" s="168">
        <v>33172</v>
      </c>
      <c r="B489" s="166" t="s">
        <v>555</v>
      </c>
      <c r="C489" s="157" t="s">
        <v>553</v>
      </c>
      <c r="D489" s="154" t="s">
        <v>138</v>
      </c>
      <c r="E489" s="153">
        <v>9008132664412</v>
      </c>
      <c r="F489" s="4"/>
      <c r="G489" s="154"/>
      <c r="H489" s="154"/>
      <c r="I489" s="158">
        <v>249.9</v>
      </c>
      <c r="J489" s="146">
        <f t="shared" si="16"/>
        <v>0</v>
      </c>
      <c r="K489" s="149">
        <f t="shared" si="17"/>
        <v>0</v>
      </c>
      <c r="L489" s="150" t="s">
        <v>531</v>
      </c>
      <c r="M489" s="169" t="s">
        <v>541</v>
      </c>
    </row>
    <row r="490" spans="1:13">
      <c r="A490" s="168">
        <v>33172</v>
      </c>
      <c r="B490" s="166" t="s">
        <v>556</v>
      </c>
      <c r="C490" s="157" t="s">
        <v>553</v>
      </c>
      <c r="D490" s="154" t="s">
        <v>138</v>
      </c>
      <c r="E490" s="153">
        <v>9008132664436</v>
      </c>
      <c r="F490" s="4"/>
      <c r="G490" s="154"/>
      <c r="H490" s="154"/>
      <c r="I490" s="158">
        <v>249.9</v>
      </c>
      <c r="J490" s="146">
        <f t="shared" si="16"/>
        <v>0</v>
      </c>
      <c r="K490" s="149">
        <f t="shared" si="17"/>
        <v>0</v>
      </c>
      <c r="L490" s="150" t="s">
        <v>531</v>
      </c>
      <c r="M490" s="169"/>
    </row>
    <row r="491" spans="1:13">
      <c r="A491" s="168">
        <v>33158</v>
      </c>
      <c r="B491" s="166">
        <v>9</v>
      </c>
      <c r="C491" s="157" t="s">
        <v>557</v>
      </c>
      <c r="D491" s="154" t="s">
        <v>138</v>
      </c>
      <c r="E491" s="153">
        <v>9008132660889</v>
      </c>
      <c r="F491" s="4"/>
      <c r="G491" s="154"/>
      <c r="H491" s="154"/>
      <c r="I491" s="158">
        <v>249.9</v>
      </c>
      <c r="J491" s="146">
        <f t="shared" si="16"/>
        <v>0</v>
      </c>
      <c r="K491" s="149">
        <f t="shared" si="17"/>
        <v>0</v>
      </c>
      <c r="L491" s="150" t="s">
        <v>531</v>
      </c>
      <c r="M491" s="169" t="s">
        <v>541</v>
      </c>
    </row>
    <row r="492" spans="1:13">
      <c r="A492" s="168">
        <v>33158</v>
      </c>
      <c r="B492" s="166">
        <v>100</v>
      </c>
      <c r="C492" s="157" t="s">
        <v>557</v>
      </c>
      <c r="D492" s="154" t="s">
        <v>138</v>
      </c>
      <c r="E492" s="153">
        <v>9008132660896</v>
      </c>
      <c r="F492" s="4"/>
      <c r="G492" s="154"/>
      <c r="H492" s="154"/>
      <c r="I492" s="158">
        <v>249.9</v>
      </c>
      <c r="J492" s="146">
        <f t="shared" si="16"/>
        <v>0</v>
      </c>
      <c r="K492" s="149">
        <f t="shared" si="17"/>
        <v>0</v>
      </c>
      <c r="L492" s="150" t="s">
        <v>531</v>
      </c>
      <c r="M492" s="169"/>
    </row>
    <row r="493" spans="1:13">
      <c r="A493" s="168">
        <v>33158</v>
      </c>
      <c r="B493" s="166">
        <v>483</v>
      </c>
      <c r="C493" s="157" t="s">
        <v>557</v>
      </c>
      <c r="D493" s="154" t="s">
        <v>138</v>
      </c>
      <c r="E493" s="153">
        <v>9008132674671</v>
      </c>
      <c r="F493" s="4"/>
      <c r="G493" s="154"/>
      <c r="H493" s="154"/>
      <c r="I493" s="158">
        <v>249.9</v>
      </c>
      <c r="J493" s="146">
        <f t="shared" si="16"/>
        <v>0</v>
      </c>
      <c r="K493" s="149">
        <f t="shared" si="17"/>
        <v>0</v>
      </c>
      <c r="L493" s="150" t="s">
        <v>531</v>
      </c>
      <c r="M493" s="169"/>
    </row>
    <row r="494" spans="1:13">
      <c r="A494" s="168">
        <v>33158</v>
      </c>
      <c r="B494" s="166">
        <v>672</v>
      </c>
      <c r="C494" s="157" t="s">
        <v>557</v>
      </c>
      <c r="D494" s="154" t="s">
        <v>138</v>
      </c>
      <c r="E494" s="153">
        <v>9008132674688</v>
      </c>
      <c r="F494" s="4"/>
      <c r="G494" s="154"/>
      <c r="H494" s="154"/>
      <c r="I494" s="158">
        <v>249.9</v>
      </c>
      <c r="J494" s="146">
        <f t="shared" si="16"/>
        <v>0</v>
      </c>
      <c r="K494" s="149">
        <f t="shared" si="17"/>
        <v>0</v>
      </c>
      <c r="L494" s="150" t="s">
        <v>531</v>
      </c>
      <c r="M494" s="169"/>
    </row>
    <row r="495" spans="1:13">
      <c r="A495" s="168">
        <v>33170</v>
      </c>
      <c r="B495" s="166">
        <v>6</v>
      </c>
      <c r="C495" s="157" t="s">
        <v>558</v>
      </c>
      <c r="D495" s="154" t="s">
        <v>138</v>
      </c>
      <c r="E495" s="153">
        <v>9008132661893</v>
      </c>
      <c r="F495" s="4"/>
      <c r="G495" s="154"/>
      <c r="H495" s="154"/>
      <c r="I495" s="170">
        <v>249.9</v>
      </c>
      <c r="J495" s="146">
        <f t="shared" si="16"/>
        <v>0</v>
      </c>
      <c r="K495" s="149">
        <f t="shared" si="17"/>
        <v>0</v>
      </c>
      <c r="L495" s="150" t="s">
        <v>531</v>
      </c>
      <c r="M495" s="169"/>
    </row>
    <row r="496" spans="1:13" ht="14.4" customHeight="1">
      <c r="A496" s="168">
        <v>33170</v>
      </c>
      <c r="B496" s="166">
        <v>9</v>
      </c>
      <c r="C496" s="157" t="s">
        <v>558</v>
      </c>
      <c r="D496" s="154" t="s">
        <v>138</v>
      </c>
      <c r="E496" s="153">
        <v>9008132661909</v>
      </c>
      <c r="F496" s="4"/>
      <c r="G496" s="154"/>
      <c r="H496" s="154"/>
      <c r="I496" s="170">
        <v>249.9</v>
      </c>
      <c r="J496" s="146">
        <f t="shared" si="16"/>
        <v>0</v>
      </c>
      <c r="K496" s="149">
        <f t="shared" si="17"/>
        <v>0</v>
      </c>
      <c r="L496" s="150" t="s">
        <v>531</v>
      </c>
      <c r="M496" s="169" t="s">
        <v>541</v>
      </c>
    </row>
    <row r="497" spans="1:13" ht="14.4" customHeight="1">
      <c r="A497" s="168">
        <v>33170</v>
      </c>
      <c r="B497" s="166">
        <v>286</v>
      </c>
      <c r="C497" s="157" t="s">
        <v>558</v>
      </c>
      <c r="D497" s="154" t="s">
        <v>138</v>
      </c>
      <c r="E497" s="153">
        <v>9008132661923</v>
      </c>
      <c r="F497" s="4"/>
      <c r="G497" s="154"/>
      <c r="H497" s="154"/>
      <c r="I497" s="170">
        <v>249.9</v>
      </c>
      <c r="J497" s="146">
        <f t="shared" si="16"/>
        <v>0</v>
      </c>
      <c r="K497" s="149">
        <f t="shared" si="17"/>
        <v>0</v>
      </c>
      <c r="L497" s="150" t="s">
        <v>531</v>
      </c>
      <c r="M497" s="169"/>
    </row>
    <row r="498" spans="1:13" ht="14.4" customHeight="1">
      <c r="A498" s="168">
        <v>33170</v>
      </c>
      <c r="B498" s="166">
        <v>659</v>
      </c>
      <c r="C498" s="157" t="s">
        <v>558</v>
      </c>
      <c r="D498" s="154" t="s">
        <v>138</v>
      </c>
      <c r="E498" s="153">
        <v>9008132661930</v>
      </c>
      <c r="F498" s="4"/>
      <c r="G498" s="154"/>
      <c r="H498" s="154"/>
      <c r="I498" s="170">
        <v>249.9</v>
      </c>
      <c r="J498" s="146">
        <f t="shared" si="16"/>
        <v>0</v>
      </c>
      <c r="K498" s="149">
        <f t="shared" si="17"/>
        <v>0</v>
      </c>
      <c r="L498" s="150" t="s">
        <v>531</v>
      </c>
      <c r="M498" s="169"/>
    </row>
    <row r="499" spans="1:13" ht="14.4" customHeight="1">
      <c r="A499" s="168">
        <v>33169</v>
      </c>
      <c r="B499" s="166">
        <v>6</v>
      </c>
      <c r="C499" s="157" t="s">
        <v>559</v>
      </c>
      <c r="D499" s="154" t="s">
        <v>138</v>
      </c>
      <c r="E499" s="153">
        <v>9008132661824</v>
      </c>
      <c r="F499" s="4"/>
      <c r="G499" s="154"/>
      <c r="H499" s="154"/>
      <c r="I499" s="170">
        <v>219.9</v>
      </c>
      <c r="J499" s="146">
        <f t="shared" si="16"/>
        <v>0</v>
      </c>
      <c r="K499" s="149">
        <f t="shared" si="17"/>
        <v>0</v>
      </c>
      <c r="L499" s="150" t="s">
        <v>531</v>
      </c>
      <c r="M499" s="169" t="s">
        <v>541</v>
      </c>
    </row>
    <row r="500" spans="1:13" ht="14.4" customHeight="1">
      <c r="A500" s="168">
        <v>33169</v>
      </c>
      <c r="B500" s="166">
        <v>9</v>
      </c>
      <c r="C500" s="157" t="s">
        <v>559</v>
      </c>
      <c r="D500" s="154" t="s">
        <v>138</v>
      </c>
      <c r="E500" s="153">
        <v>9008132661831</v>
      </c>
      <c r="F500" s="4"/>
      <c r="G500" s="154"/>
      <c r="H500" s="154"/>
      <c r="I500" s="170">
        <v>219.9</v>
      </c>
      <c r="J500" s="146">
        <f t="shared" si="16"/>
        <v>0</v>
      </c>
      <c r="K500" s="149">
        <f t="shared" si="17"/>
        <v>0</v>
      </c>
      <c r="L500" s="150" t="s">
        <v>531</v>
      </c>
      <c r="M500" s="169"/>
    </row>
    <row r="501" spans="1:13" ht="14.4" customHeight="1">
      <c r="A501" s="168">
        <v>33169</v>
      </c>
      <c r="B501" s="166">
        <v>249</v>
      </c>
      <c r="C501" s="157" t="s">
        <v>559</v>
      </c>
      <c r="D501" s="154" t="s">
        <v>138</v>
      </c>
      <c r="E501" s="153">
        <v>9008132674978</v>
      </c>
      <c r="F501" s="4"/>
      <c r="G501" s="154"/>
      <c r="H501" s="154"/>
      <c r="I501" s="170">
        <v>219.9</v>
      </c>
      <c r="J501" s="146">
        <f t="shared" si="16"/>
        <v>0</v>
      </c>
      <c r="K501" s="149">
        <f t="shared" si="17"/>
        <v>0</v>
      </c>
      <c r="L501" s="150" t="s">
        <v>531</v>
      </c>
      <c r="M501" s="169"/>
    </row>
    <row r="502" spans="1:13" ht="14.4" customHeight="1">
      <c r="A502" s="168">
        <v>33169</v>
      </c>
      <c r="B502" s="166">
        <v>286</v>
      </c>
      <c r="C502" s="157" t="s">
        <v>559</v>
      </c>
      <c r="D502" s="154" t="s">
        <v>138</v>
      </c>
      <c r="E502" s="153">
        <v>9008132661848</v>
      </c>
      <c r="F502" s="4"/>
      <c r="G502" s="154"/>
      <c r="H502" s="154"/>
      <c r="I502" s="170">
        <v>219.9</v>
      </c>
      <c r="J502" s="146">
        <f t="shared" si="16"/>
        <v>0</v>
      </c>
      <c r="K502" s="149">
        <f t="shared" si="17"/>
        <v>0</v>
      </c>
      <c r="L502" s="150" t="s">
        <v>531</v>
      </c>
      <c r="M502" s="169"/>
    </row>
    <row r="503" spans="1:13" ht="14.4" customHeight="1">
      <c r="A503" s="168">
        <v>33160</v>
      </c>
      <c r="B503" s="166">
        <v>24</v>
      </c>
      <c r="C503" s="157" t="s">
        <v>560</v>
      </c>
      <c r="D503" s="154" t="s">
        <v>138</v>
      </c>
      <c r="E503" s="153">
        <v>9008132674985</v>
      </c>
      <c r="F503" s="4"/>
      <c r="G503" s="154"/>
      <c r="H503" s="154"/>
      <c r="I503" s="170">
        <v>249.9</v>
      </c>
      <c r="J503" s="146">
        <f t="shared" si="16"/>
        <v>0</v>
      </c>
      <c r="K503" s="149">
        <f t="shared" si="17"/>
        <v>0</v>
      </c>
      <c r="L503" s="150" t="s">
        <v>531</v>
      </c>
      <c r="M503" s="169" t="s">
        <v>541</v>
      </c>
    </row>
    <row r="504" spans="1:13" ht="14.4" customHeight="1">
      <c r="A504" s="168">
        <v>33160</v>
      </c>
      <c r="B504" s="166">
        <v>142</v>
      </c>
      <c r="C504" s="157" t="s">
        <v>560</v>
      </c>
      <c r="D504" s="154" t="s">
        <v>138</v>
      </c>
      <c r="E504" s="153">
        <v>9008132660940</v>
      </c>
      <c r="F504" s="4"/>
      <c r="G504" s="154"/>
      <c r="H504" s="154"/>
      <c r="I504" s="170">
        <v>249.9</v>
      </c>
      <c r="J504" s="146">
        <f t="shared" si="16"/>
        <v>0</v>
      </c>
      <c r="K504" s="149">
        <f t="shared" si="17"/>
        <v>0</v>
      </c>
      <c r="L504" s="150" t="s">
        <v>531</v>
      </c>
      <c r="M504" s="169"/>
    </row>
    <row r="505" spans="1:13" ht="14.4" customHeight="1">
      <c r="A505" s="168">
        <v>33160</v>
      </c>
      <c r="B505" s="166">
        <v>306</v>
      </c>
      <c r="C505" s="157" t="s">
        <v>560</v>
      </c>
      <c r="D505" s="154" t="s">
        <v>138</v>
      </c>
      <c r="E505" s="153">
        <v>9008132660964</v>
      </c>
      <c r="F505" s="4"/>
      <c r="G505" s="154"/>
      <c r="H505" s="154"/>
      <c r="I505" s="170">
        <v>249.9</v>
      </c>
      <c r="J505" s="146">
        <f t="shared" si="16"/>
        <v>0</v>
      </c>
      <c r="K505" s="149">
        <f t="shared" si="17"/>
        <v>0</v>
      </c>
      <c r="L505" s="150" t="s">
        <v>531</v>
      </c>
      <c r="M505" s="169"/>
    </row>
    <row r="506" spans="1:13" ht="14.4" customHeight="1">
      <c r="A506" s="168">
        <v>33160</v>
      </c>
      <c r="B506" s="166">
        <v>614</v>
      </c>
      <c r="C506" s="157" t="s">
        <v>560</v>
      </c>
      <c r="D506" s="154" t="s">
        <v>138</v>
      </c>
      <c r="E506" s="153">
        <v>9008132674992</v>
      </c>
      <c r="F506" s="4"/>
      <c r="G506" s="154"/>
      <c r="H506" s="154"/>
      <c r="I506" s="170">
        <v>249.9</v>
      </c>
      <c r="J506" s="146">
        <f t="shared" si="16"/>
        <v>0</v>
      </c>
      <c r="K506" s="149">
        <f t="shared" si="17"/>
        <v>0</v>
      </c>
      <c r="L506" s="150" t="s">
        <v>531</v>
      </c>
      <c r="M506" s="169"/>
    </row>
    <row r="507" spans="1:13" ht="14.4" customHeight="1">
      <c r="A507" s="168">
        <v>37046</v>
      </c>
      <c r="B507" s="166">
        <v>7</v>
      </c>
      <c r="C507" s="157" t="s">
        <v>561</v>
      </c>
      <c r="D507" s="146" t="s">
        <v>138</v>
      </c>
      <c r="E507" s="153">
        <v>9008132662333</v>
      </c>
      <c r="F507" s="4"/>
      <c r="G507" s="154"/>
      <c r="H507" s="154"/>
      <c r="I507" s="170">
        <v>199.9</v>
      </c>
      <c r="J507" s="146">
        <f t="shared" si="16"/>
        <v>0</v>
      </c>
      <c r="K507" s="149">
        <f t="shared" si="17"/>
        <v>0</v>
      </c>
      <c r="L507" s="150" t="s">
        <v>531</v>
      </c>
      <c r="M507" s="169"/>
    </row>
    <row r="508" spans="1:13" ht="14.4" customHeight="1">
      <c r="A508" s="168">
        <v>37046</v>
      </c>
      <c r="B508" s="166">
        <v>9</v>
      </c>
      <c r="C508" s="157" t="s">
        <v>561</v>
      </c>
      <c r="D508" s="146" t="s">
        <v>138</v>
      </c>
      <c r="E508" s="153">
        <v>9008132662340</v>
      </c>
      <c r="F508" s="4"/>
      <c r="G508" s="154"/>
      <c r="H508" s="154"/>
      <c r="I508" s="170">
        <v>199.9</v>
      </c>
      <c r="J508" s="146">
        <f t="shared" si="16"/>
        <v>0</v>
      </c>
      <c r="K508" s="149">
        <f t="shared" si="17"/>
        <v>0</v>
      </c>
      <c r="L508" s="150" t="s">
        <v>531</v>
      </c>
      <c r="M508" s="169" t="s">
        <v>541</v>
      </c>
    </row>
    <row r="509" spans="1:13" ht="14.4" customHeight="1">
      <c r="A509" s="168">
        <v>37046</v>
      </c>
      <c r="B509" s="166">
        <v>100</v>
      </c>
      <c r="C509" s="157" t="s">
        <v>561</v>
      </c>
      <c r="D509" s="146" t="s">
        <v>138</v>
      </c>
      <c r="E509" s="153">
        <v>9008132662418</v>
      </c>
      <c r="F509" s="4"/>
      <c r="G509" s="154"/>
      <c r="H509" s="154"/>
      <c r="I509" s="170">
        <v>199.9</v>
      </c>
      <c r="J509" s="146">
        <f t="shared" si="16"/>
        <v>0</v>
      </c>
      <c r="K509" s="149">
        <f t="shared" si="17"/>
        <v>0</v>
      </c>
      <c r="L509" s="150" t="s">
        <v>531</v>
      </c>
      <c r="M509" s="169"/>
    </row>
    <row r="510" spans="1:13" ht="14.4" customHeight="1">
      <c r="A510" s="168">
        <v>37046</v>
      </c>
      <c r="B510" s="166">
        <v>237</v>
      </c>
      <c r="C510" s="157" t="s">
        <v>561</v>
      </c>
      <c r="D510" s="146" t="s">
        <v>138</v>
      </c>
      <c r="E510" s="153">
        <v>9008132662470</v>
      </c>
      <c r="F510" s="4"/>
      <c r="G510" s="154"/>
      <c r="H510" s="154"/>
      <c r="I510" s="170">
        <v>199.9</v>
      </c>
      <c r="J510" s="146">
        <f t="shared" si="16"/>
        <v>0</v>
      </c>
      <c r="K510" s="149">
        <f t="shared" si="17"/>
        <v>0</v>
      </c>
      <c r="L510" s="150" t="s">
        <v>531</v>
      </c>
      <c r="M510" s="169"/>
    </row>
    <row r="511" spans="1:13" ht="14.4" customHeight="1">
      <c r="A511" s="168">
        <v>37046</v>
      </c>
      <c r="B511" s="166">
        <v>286</v>
      </c>
      <c r="C511" s="157" t="s">
        <v>561</v>
      </c>
      <c r="D511" s="146" t="s">
        <v>138</v>
      </c>
      <c r="E511" s="153">
        <v>9008132662487</v>
      </c>
      <c r="F511" s="4"/>
      <c r="G511" s="154"/>
      <c r="H511" s="154"/>
      <c r="I511" s="170">
        <v>199.9</v>
      </c>
      <c r="J511" s="146">
        <f t="shared" si="16"/>
        <v>0</v>
      </c>
      <c r="K511" s="149">
        <f t="shared" si="17"/>
        <v>0</v>
      </c>
      <c r="L511" s="150" t="s">
        <v>531</v>
      </c>
      <c r="M511" s="169"/>
    </row>
    <row r="512" spans="1:13" ht="14.4" customHeight="1">
      <c r="A512" s="168">
        <v>37046</v>
      </c>
      <c r="B512" s="166">
        <v>330</v>
      </c>
      <c r="C512" s="157" t="s">
        <v>561</v>
      </c>
      <c r="D512" s="146" t="s">
        <v>138</v>
      </c>
      <c r="E512" s="153">
        <v>9008132662517</v>
      </c>
      <c r="F512" s="4"/>
      <c r="G512" s="154"/>
      <c r="H512" s="154"/>
      <c r="I512" s="170">
        <v>199.9</v>
      </c>
      <c r="J512" s="146">
        <f t="shared" si="16"/>
        <v>0</v>
      </c>
      <c r="K512" s="149">
        <f t="shared" si="17"/>
        <v>0</v>
      </c>
      <c r="L512" s="150" t="s">
        <v>531</v>
      </c>
      <c r="M512" s="169"/>
    </row>
    <row r="513" spans="1:13" ht="14.4" customHeight="1">
      <c r="A513" s="168">
        <v>37046</v>
      </c>
      <c r="B513" s="166">
        <v>442</v>
      </c>
      <c r="C513" s="157" t="s">
        <v>561</v>
      </c>
      <c r="D513" s="146" t="s">
        <v>138</v>
      </c>
      <c r="E513" s="153">
        <v>9008132662531</v>
      </c>
      <c r="F513" s="4"/>
      <c r="G513" s="154"/>
      <c r="H513" s="154"/>
      <c r="I513" s="170">
        <v>199.9</v>
      </c>
      <c r="J513" s="146">
        <f t="shared" si="16"/>
        <v>0</v>
      </c>
      <c r="K513" s="149">
        <f t="shared" si="17"/>
        <v>0</v>
      </c>
      <c r="L513" s="150" t="s">
        <v>531</v>
      </c>
      <c r="M513" s="169"/>
    </row>
    <row r="514" spans="1:13" ht="14.4" customHeight="1">
      <c r="A514" s="168">
        <v>37046</v>
      </c>
      <c r="B514" s="166">
        <v>450</v>
      </c>
      <c r="C514" s="157" t="s">
        <v>561</v>
      </c>
      <c r="D514" s="146" t="s">
        <v>138</v>
      </c>
      <c r="E514" s="153">
        <v>9008132674947</v>
      </c>
      <c r="F514" s="4"/>
      <c r="G514" s="154"/>
      <c r="H514" s="154"/>
      <c r="I514" s="170">
        <v>199.9</v>
      </c>
      <c r="J514" s="146">
        <f t="shared" si="16"/>
        <v>0</v>
      </c>
      <c r="K514" s="149">
        <f t="shared" si="17"/>
        <v>0</v>
      </c>
      <c r="L514" s="150" t="s">
        <v>531</v>
      </c>
      <c r="M514" s="169"/>
    </row>
    <row r="515" spans="1:13" ht="14.4" customHeight="1">
      <c r="A515" s="168">
        <v>37046</v>
      </c>
      <c r="B515" s="166">
        <v>580</v>
      </c>
      <c r="C515" s="157" t="s">
        <v>561</v>
      </c>
      <c r="D515" s="146" t="s">
        <v>138</v>
      </c>
      <c r="E515" s="153">
        <v>9008132674954</v>
      </c>
      <c r="F515" s="4"/>
      <c r="G515" s="154"/>
      <c r="H515" s="154"/>
      <c r="I515" s="170">
        <v>199.9</v>
      </c>
      <c r="J515" s="146">
        <f t="shared" si="16"/>
        <v>0</v>
      </c>
      <c r="K515" s="149">
        <f t="shared" si="17"/>
        <v>0</v>
      </c>
      <c r="L515" s="150" t="s">
        <v>531</v>
      </c>
      <c r="M515" s="169"/>
    </row>
    <row r="516" spans="1:13" ht="14.4" customHeight="1">
      <c r="A516" s="168">
        <v>37046</v>
      </c>
      <c r="B516" s="166">
        <v>672</v>
      </c>
      <c r="C516" s="157" t="s">
        <v>561</v>
      </c>
      <c r="D516" s="146" t="s">
        <v>138</v>
      </c>
      <c r="E516" s="153">
        <v>9008132674961</v>
      </c>
      <c r="F516" s="4"/>
      <c r="G516" s="154"/>
      <c r="H516" s="154"/>
      <c r="I516" s="170">
        <v>199.9</v>
      </c>
      <c r="J516" s="146">
        <f t="shared" si="16"/>
        <v>0</v>
      </c>
      <c r="K516" s="149">
        <f t="shared" si="17"/>
        <v>0</v>
      </c>
      <c r="L516" s="150" t="s">
        <v>531</v>
      </c>
      <c r="M516" s="169"/>
    </row>
    <row r="517" spans="1:13" ht="14.4" customHeight="1">
      <c r="A517" s="168">
        <v>37045</v>
      </c>
      <c r="B517" s="166">
        <v>7</v>
      </c>
      <c r="C517" s="157" t="s">
        <v>562</v>
      </c>
      <c r="D517" s="146" t="s">
        <v>138</v>
      </c>
      <c r="E517" s="153">
        <v>9008132661954</v>
      </c>
      <c r="F517" s="4"/>
      <c r="G517" s="154"/>
      <c r="H517" s="154"/>
      <c r="I517" s="170">
        <v>179.9</v>
      </c>
      <c r="J517" s="146">
        <f t="shared" si="16"/>
        <v>0</v>
      </c>
      <c r="K517" s="149">
        <f t="shared" si="17"/>
        <v>0</v>
      </c>
      <c r="L517" s="150" t="s">
        <v>531</v>
      </c>
      <c r="M517" s="169"/>
    </row>
    <row r="518" spans="1:13" ht="14.4" customHeight="1">
      <c r="A518" s="168">
        <v>37045</v>
      </c>
      <c r="B518" s="166">
        <v>9</v>
      </c>
      <c r="C518" s="157" t="s">
        <v>562</v>
      </c>
      <c r="D518" s="146" t="s">
        <v>138</v>
      </c>
      <c r="E518" s="153">
        <v>9008132661961</v>
      </c>
      <c r="F518" s="4"/>
      <c r="G518" s="154"/>
      <c r="H518" s="154"/>
      <c r="I518" s="170">
        <v>179.9</v>
      </c>
      <c r="J518" s="146">
        <f t="shared" si="16"/>
        <v>0</v>
      </c>
      <c r="K518" s="149">
        <f t="shared" si="17"/>
        <v>0</v>
      </c>
      <c r="L518" s="150" t="s">
        <v>531</v>
      </c>
      <c r="M518" s="169" t="s">
        <v>541</v>
      </c>
    </row>
    <row r="519" spans="1:13" ht="14.4" customHeight="1">
      <c r="A519" s="168">
        <v>37045</v>
      </c>
      <c r="B519" s="166">
        <v>100</v>
      </c>
      <c r="C519" s="157" t="s">
        <v>562</v>
      </c>
      <c r="D519" s="146" t="s">
        <v>138</v>
      </c>
      <c r="E519" s="153">
        <v>9008132662036</v>
      </c>
      <c r="F519" s="4"/>
      <c r="G519" s="154"/>
      <c r="H519" s="154"/>
      <c r="I519" s="170">
        <v>179.9</v>
      </c>
      <c r="J519" s="146">
        <f t="shared" si="16"/>
        <v>0</v>
      </c>
      <c r="K519" s="149">
        <f t="shared" si="17"/>
        <v>0</v>
      </c>
      <c r="L519" s="150" t="s">
        <v>531</v>
      </c>
      <c r="M519" s="169"/>
    </row>
    <row r="520" spans="1:13" ht="14.4" customHeight="1">
      <c r="A520" s="168">
        <v>37045</v>
      </c>
      <c r="B520" s="166">
        <v>237</v>
      </c>
      <c r="C520" s="157" t="s">
        <v>562</v>
      </c>
      <c r="D520" s="146" t="s">
        <v>138</v>
      </c>
      <c r="E520" s="153">
        <v>9008132662081</v>
      </c>
      <c r="F520" s="4"/>
      <c r="G520" s="154"/>
      <c r="H520" s="154"/>
      <c r="I520" s="170">
        <v>179.9</v>
      </c>
      <c r="J520" s="146">
        <f t="shared" si="16"/>
        <v>0</v>
      </c>
      <c r="K520" s="149">
        <f t="shared" si="17"/>
        <v>0</v>
      </c>
      <c r="L520" s="150" t="s">
        <v>531</v>
      </c>
      <c r="M520" s="169"/>
    </row>
    <row r="521" spans="1:13" ht="14.4" customHeight="1">
      <c r="A521" s="168">
        <v>37045</v>
      </c>
      <c r="B521" s="166">
        <v>286</v>
      </c>
      <c r="C521" s="157" t="s">
        <v>562</v>
      </c>
      <c r="D521" s="146" t="s">
        <v>138</v>
      </c>
      <c r="E521" s="153">
        <v>9008132662098</v>
      </c>
      <c r="F521" s="4"/>
      <c r="G521" s="154"/>
      <c r="H521" s="154"/>
      <c r="I521" s="170">
        <v>179.9</v>
      </c>
      <c r="J521" s="146">
        <f t="shared" si="16"/>
        <v>0</v>
      </c>
      <c r="K521" s="149">
        <f t="shared" si="17"/>
        <v>0</v>
      </c>
      <c r="L521" s="150" t="s">
        <v>531</v>
      </c>
      <c r="M521" s="169"/>
    </row>
    <row r="522" spans="1:13" ht="14.4" customHeight="1">
      <c r="A522" s="168">
        <v>37045</v>
      </c>
      <c r="B522" s="166">
        <v>442</v>
      </c>
      <c r="C522" s="157" t="s">
        <v>562</v>
      </c>
      <c r="D522" s="146" t="s">
        <v>138</v>
      </c>
      <c r="E522" s="153">
        <v>9008132662135</v>
      </c>
      <c r="F522" s="4"/>
      <c r="G522" s="154"/>
      <c r="H522" s="154"/>
      <c r="I522" s="170">
        <v>179.9</v>
      </c>
      <c r="J522" s="146">
        <f t="shared" ref="J522:J585" si="18">H522+G522+F522</f>
        <v>0</v>
      </c>
      <c r="K522" s="149">
        <f t="shared" ref="K522:K585" si="19">I522*J522</f>
        <v>0</v>
      </c>
      <c r="L522" s="150" t="s">
        <v>531</v>
      </c>
      <c r="M522" s="169"/>
    </row>
    <row r="523" spans="1:13" ht="14.4" customHeight="1">
      <c r="A523" s="168">
        <v>37045</v>
      </c>
      <c r="B523" s="166">
        <v>450</v>
      </c>
      <c r="C523" s="157" t="s">
        <v>562</v>
      </c>
      <c r="D523" s="146" t="s">
        <v>138</v>
      </c>
      <c r="E523" s="153">
        <v>9008132674916</v>
      </c>
      <c r="F523" s="4"/>
      <c r="G523" s="154"/>
      <c r="H523" s="154"/>
      <c r="I523" s="170">
        <v>179.9</v>
      </c>
      <c r="J523" s="146">
        <f t="shared" si="18"/>
        <v>0</v>
      </c>
      <c r="K523" s="149">
        <f t="shared" si="19"/>
        <v>0</v>
      </c>
      <c r="L523" s="150" t="s">
        <v>531</v>
      </c>
      <c r="M523" s="169"/>
    </row>
    <row r="524" spans="1:13" ht="14.4" customHeight="1">
      <c r="A524" s="168">
        <v>37045</v>
      </c>
      <c r="B524" s="166">
        <v>457</v>
      </c>
      <c r="C524" s="157" t="s">
        <v>562</v>
      </c>
      <c r="D524" s="146" t="s">
        <v>138</v>
      </c>
      <c r="E524" s="153">
        <v>9008132662159</v>
      </c>
      <c r="F524" s="4"/>
      <c r="G524" s="154"/>
      <c r="H524" s="154"/>
      <c r="I524" s="170">
        <v>179.9</v>
      </c>
      <c r="J524" s="146">
        <f t="shared" si="18"/>
        <v>0</v>
      </c>
      <c r="K524" s="149">
        <f t="shared" si="19"/>
        <v>0</v>
      </c>
      <c r="L524" s="150" t="s">
        <v>531</v>
      </c>
      <c r="M524" s="169"/>
    </row>
    <row r="525" spans="1:13" ht="14.4" customHeight="1">
      <c r="A525" s="168">
        <v>37045</v>
      </c>
      <c r="B525" s="166">
        <v>580</v>
      </c>
      <c r="C525" s="157" t="s">
        <v>562</v>
      </c>
      <c r="D525" s="146" t="s">
        <v>138</v>
      </c>
      <c r="E525" s="153">
        <v>9008132674923</v>
      </c>
      <c r="F525" s="4"/>
      <c r="G525" s="154"/>
      <c r="H525" s="154"/>
      <c r="I525" s="170">
        <v>179.9</v>
      </c>
      <c r="J525" s="146">
        <f t="shared" si="18"/>
        <v>0</v>
      </c>
      <c r="K525" s="149">
        <f t="shared" si="19"/>
        <v>0</v>
      </c>
      <c r="L525" s="150" t="s">
        <v>531</v>
      </c>
      <c r="M525" s="169"/>
    </row>
    <row r="526" spans="1:13" ht="14.4" customHeight="1">
      <c r="A526" s="168">
        <v>37045</v>
      </c>
      <c r="B526" s="166">
        <v>672</v>
      </c>
      <c r="C526" s="157" t="s">
        <v>562</v>
      </c>
      <c r="D526" s="146" t="s">
        <v>138</v>
      </c>
      <c r="E526" s="153">
        <v>9008132674930</v>
      </c>
      <c r="F526" s="4"/>
      <c r="G526" s="154"/>
      <c r="H526" s="154"/>
      <c r="I526" s="170">
        <v>179.9</v>
      </c>
      <c r="J526" s="146">
        <f t="shared" si="18"/>
        <v>0</v>
      </c>
      <c r="K526" s="149">
        <f t="shared" si="19"/>
        <v>0</v>
      </c>
      <c r="L526" s="150" t="s">
        <v>531</v>
      </c>
      <c r="M526" s="169"/>
    </row>
    <row r="527" spans="1:13" ht="14.4" customHeight="1">
      <c r="A527" s="168">
        <v>33179</v>
      </c>
      <c r="B527" s="166">
        <v>150</v>
      </c>
      <c r="C527" s="157" t="s">
        <v>563</v>
      </c>
      <c r="D527" s="154" t="s">
        <v>138</v>
      </c>
      <c r="E527" s="153">
        <v>9008132681280</v>
      </c>
      <c r="F527" s="4"/>
      <c r="G527" s="154"/>
      <c r="H527" s="154"/>
      <c r="I527" s="170">
        <v>249.9</v>
      </c>
      <c r="J527" s="146">
        <f t="shared" si="18"/>
        <v>0</v>
      </c>
      <c r="K527" s="149">
        <f t="shared" si="19"/>
        <v>0</v>
      </c>
      <c r="L527" s="150" t="s">
        <v>531</v>
      </c>
      <c r="M527" s="169"/>
    </row>
    <row r="528" spans="1:13" ht="14.4" customHeight="1">
      <c r="A528" s="168">
        <v>33179</v>
      </c>
      <c r="B528" s="166">
        <v>224</v>
      </c>
      <c r="C528" s="157" t="s">
        <v>563</v>
      </c>
      <c r="D528" s="154" t="s">
        <v>138</v>
      </c>
      <c r="E528" s="153">
        <v>9008132681341</v>
      </c>
      <c r="F528" s="4"/>
      <c r="G528" s="154"/>
      <c r="H528" s="154"/>
      <c r="I528" s="170">
        <v>249.9</v>
      </c>
      <c r="J528" s="146">
        <f t="shared" si="18"/>
        <v>0</v>
      </c>
      <c r="K528" s="149">
        <f t="shared" si="19"/>
        <v>0</v>
      </c>
      <c r="L528" s="150" t="s">
        <v>531</v>
      </c>
      <c r="M528" s="169"/>
    </row>
    <row r="529" spans="1:13" ht="14.4" customHeight="1">
      <c r="A529" s="168">
        <v>33179</v>
      </c>
      <c r="B529" s="166">
        <v>457</v>
      </c>
      <c r="C529" s="157" t="s">
        <v>563</v>
      </c>
      <c r="D529" s="154" t="s">
        <v>138</v>
      </c>
      <c r="E529" s="153">
        <v>9008132681402</v>
      </c>
      <c r="F529" s="4"/>
      <c r="G529" s="154"/>
      <c r="H529" s="154"/>
      <c r="I529" s="170">
        <v>249.9</v>
      </c>
      <c r="J529" s="146">
        <f t="shared" si="18"/>
        <v>0</v>
      </c>
      <c r="K529" s="149">
        <f t="shared" si="19"/>
        <v>0</v>
      </c>
      <c r="L529" s="150" t="s">
        <v>531</v>
      </c>
      <c r="M529" s="169"/>
    </row>
    <row r="530" spans="1:13" ht="14.4" customHeight="1">
      <c r="A530" s="168">
        <v>33179</v>
      </c>
      <c r="B530" s="166">
        <v>659</v>
      </c>
      <c r="C530" s="157" t="s">
        <v>563</v>
      </c>
      <c r="D530" s="154" t="s">
        <v>138</v>
      </c>
      <c r="E530" s="153">
        <v>9008132681488</v>
      </c>
      <c r="F530" s="4"/>
      <c r="G530" s="154"/>
      <c r="H530" s="154"/>
      <c r="I530" s="170">
        <v>249.9</v>
      </c>
      <c r="J530" s="146">
        <f t="shared" si="18"/>
        <v>0</v>
      </c>
      <c r="K530" s="149">
        <f t="shared" si="19"/>
        <v>0</v>
      </c>
      <c r="L530" s="150" t="s">
        <v>531</v>
      </c>
      <c r="M530" s="169"/>
    </row>
    <row r="531" spans="1:13" ht="14.4" customHeight="1">
      <c r="A531" s="168">
        <v>33179</v>
      </c>
      <c r="B531" s="166">
        <v>706</v>
      </c>
      <c r="C531" s="157" t="s">
        <v>563</v>
      </c>
      <c r="D531" s="154" t="s">
        <v>138</v>
      </c>
      <c r="E531" s="153">
        <v>9008132681525</v>
      </c>
      <c r="F531" s="4"/>
      <c r="G531" s="154"/>
      <c r="H531" s="154"/>
      <c r="I531" s="170">
        <v>249.9</v>
      </c>
      <c r="J531" s="146">
        <f t="shared" si="18"/>
        <v>0</v>
      </c>
      <c r="K531" s="149">
        <f t="shared" si="19"/>
        <v>0</v>
      </c>
      <c r="L531" s="150" t="s">
        <v>531</v>
      </c>
      <c r="M531" s="169"/>
    </row>
    <row r="532" spans="1:13" ht="14.4" customHeight="1">
      <c r="A532" s="168">
        <v>33166</v>
      </c>
      <c r="B532" s="166">
        <v>7</v>
      </c>
      <c r="C532" s="157" t="s">
        <v>564</v>
      </c>
      <c r="D532" s="154" t="s">
        <v>138</v>
      </c>
      <c r="E532" s="153">
        <v>9008132661237</v>
      </c>
      <c r="F532" s="4"/>
      <c r="G532" s="154"/>
      <c r="H532" s="154"/>
      <c r="I532" s="170">
        <v>219.9</v>
      </c>
      <c r="J532" s="146">
        <f t="shared" si="18"/>
        <v>0</v>
      </c>
      <c r="K532" s="149">
        <f t="shared" si="19"/>
        <v>0</v>
      </c>
      <c r="L532" s="150" t="s">
        <v>531</v>
      </c>
      <c r="M532" s="169"/>
    </row>
    <row r="533" spans="1:13" ht="14.4" customHeight="1">
      <c r="A533" s="168">
        <v>33166</v>
      </c>
      <c r="B533" s="166">
        <v>9</v>
      </c>
      <c r="C533" s="157" t="s">
        <v>564</v>
      </c>
      <c r="D533" s="154" t="s">
        <v>138</v>
      </c>
      <c r="E533" s="153">
        <v>9008132661244</v>
      </c>
      <c r="F533" s="4"/>
      <c r="G533" s="154"/>
      <c r="H533" s="154"/>
      <c r="I533" s="170">
        <v>219.9</v>
      </c>
      <c r="J533" s="146">
        <f t="shared" si="18"/>
        <v>0</v>
      </c>
      <c r="K533" s="149">
        <f t="shared" si="19"/>
        <v>0</v>
      </c>
      <c r="L533" s="150" t="s">
        <v>531</v>
      </c>
      <c r="M533" s="169" t="s">
        <v>541</v>
      </c>
    </row>
    <row r="534" spans="1:13" ht="14.4" customHeight="1">
      <c r="A534" s="168">
        <v>33166</v>
      </c>
      <c r="B534" s="166">
        <v>100</v>
      </c>
      <c r="C534" s="157" t="s">
        <v>564</v>
      </c>
      <c r="D534" s="154" t="s">
        <v>138</v>
      </c>
      <c r="E534" s="153">
        <v>9008132661275</v>
      </c>
      <c r="F534" s="4"/>
      <c r="G534" s="154"/>
      <c r="H534" s="154"/>
      <c r="I534" s="170">
        <v>219.9</v>
      </c>
      <c r="J534" s="146">
        <f t="shared" si="18"/>
        <v>0</v>
      </c>
      <c r="K534" s="149">
        <f t="shared" si="19"/>
        <v>0</v>
      </c>
      <c r="L534" s="150" t="s">
        <v>531</v>
      </c>
      <c r="M534" s="169"/>
    </row>
    <row r="535" spans="1:13" ht="14.4" customHeight="1">
      <c r="A535" s="168">
        <v>33166</v>
      </c>
      <c r="B535" s="166">
        <v>249</v>
      </c>
      <c r="C535" s="157" t="s">
        <v>564</v>
      </c>
      <c r="D535" s="154" t="s">
        <v>138</v>
      </c>
      <c r="E535" s="153">
        <v>9008132675869</v>
      </c>
      <c r="F535" s="4"/>
      <c r="G535" s="154"/>
      <c r="H535" s="154"/>
      <c r="I535" s="170">
        <v>219.9</v>
      </c>
      <c r="J535" s="146">
        <f t="shared" si="18"/>
        <v>0</v>
      </c>
      <c r="K535" s="149">
        <f t="shared" si="19"/>
        <v>0</v>
      </c>
      <c r="L535" s="150" t="s">
        <v>531</v>
      </c>
      <c r="M535" s="169"/>
    </row>
    <row r="536" spans="1:13" ht="14.4" customHeight="1">
      <c r="A536" s="168">
        <v>33166</v>
      </c>
      <c r="B536" s="166">
        <v>286</v>
      </c>
      <c r="C536" s="157" t="s">
        <v>564</v>
      </c>
      <c r="D536" s="154" t="s">
        <v>138</v>
      </c>
      <c r="E536" s="153">
        <v>9008132661299</v>
      </c>
      <c r="F536" s="4"/>
      <c r="G536" s="154"/>
      <c r="H536" s="154"/>
      <c r="I536" s="170">
        <v>219.9</v>
      </c>
      <c r="J536" s="146">
        <f t="shared" si="18"/>
        <v>0</v>
      </c>
      <c r="K536" s="149">
        <f t="shared" si="19"/>
        <v>0</v>
      </c>
      <c r="L536" s="150" t="s">
        <v>531</v>
      </c>
      <c r="M536" s="169" t="s">
        <v>541</v>
      </c>
    </row>
    <row r="537" spans="1:13" ht="14.4" customHeight="1">
      <c r="A537" s="168">
        <v>33166</v>
      </c>
      <c r="B537" s="166">
        <v>442</v>
      </c>
      <c r="C537" s="157" t="s">
        <v>564</v>
      </c>
      <c r="D537" s="154" t="s">
        <v>138</v>
      </c>
      <c r="E537" s="153">
        <v>9008132661312</v>
      </c>
      <c r="F537" s="4"/>
      <c r="G537" s="154"/>
      <c r="H537" s="154"/>
      <c r="I537" s="170">
        <v>219.9</v>
      </c>
      <c r="J537" s="146">
        <f t="shared" si="18"/>
        <v>0</v>
      </c>
      <c r="K537" s="149">
        <f t="shared" si="19"/>
        <v>0</v>
      </c>
      <c r="L537" s="150" t="s">
        <v>531</v>
      </c>
      <c r="M537" s="169"/>
    </row>
    <row r="538" spans="1:13" ht="14.4" customHeight="1">
      <c r="A538" s="168">
        <v>33166</v>
      </c>
      <c r="B538" s="166">
        <v>457</v>
      </c>
      <c r="C538" s="157" t="s">
        <v>564</v>
      </c>
      <c r="D538" s="154" t="s">
        <v>138</v>
      </c>
      <c r="E538" s="153">
        <v>9008132675876</v>
      </c>
      <c r="F538" s="4"/>
      <c r="G538" s="154"/>
      <c r="H538" s="154"/>
      <c r="I538" s="170">
        <v>219.9</v>
      </c>
      <c r="J538" s="146">
        <f t="shared" si="18"/>
        <v>0</v>
      </c>
      <c r="K538" s="149">
        <f t="shared" si="19"/>
        <v>0</v>
      </c>
      <c r="L538" s="150" t="s">
        <v>531</v>
      </c>
      <c r="M538" s="169"/>
    </row>
    <row r="539" spans="1:13" ht="14.4" customHeight="1">
      <c r="A539" s="168">
        <v>33166</v>
      </c>
      <c r="B539" s="166">
        <v>538</v>
      </c>
      <c r="C539" s="157" t="s">
        <v>564</v>
      </c>
      <c r="D539" s="154" t="s">
        <v>138</v>
      </c>
      <c r="E539" s="153">
        <v>9008132675883</v>
      </c>
      <c r="F539" s="4"/>
      <c r="G539" s="154"/>
      <c r="H539" s="154"/>
      <c r="I539" s="170">
        <v>219.9</v>
      </c>
      <c r="J539" s="146">
        <f t="shared" si="18"/>
        <v>0</v>
      </c>
      <c r="K539" s="149">
        <f t="shared" si="19"/>
        <v>0</v>
      </c>
      <c r="L539" s="150" t="s">
        <v>531</v>
      </c>
      <c r="M539" s="169"/>
    </row>
    <row r="540" spans="1:13" ht="14.4" customHeight="1">
      <c r="A540" s="168">
        <v>33166</v>
      </c>
      <c r="B540" s="166">
        <v>580</v>
      </c>
      <c r="C540" s="157" t="s">
        <v>564</v>
      </c>
      <c r="D540" s="154" t="s">
        <v>138</v>
      </c>
      <c r="E540" s="153">
        <v>9008132675890</v>
      </c>
      <c r="F540" s="4"/>
      <c r="G540" s="154"/>
      <c r="H540" s="154"/>
      <c r="I540" s="170">
        <v>219.9</v>
      </c>
      <c r="J540" s="146">
        <f t="shared" si="18"/>
        <v>0</v>
      </c>
      <c r="K540" s="149">
        <f t="shared" si="19"/>
        <v>0</v>
      </c>
      <c r="L540" s="150" t="s">
        <v>531</v>
      </c>
      <c r="M540" s="169"/>
    </row>
    <row r="541" spans="1:13" ht="14.4" customHeight="1">
      <c r="A541" s="168">
        <v>33166</v>
      </c>
      <c r="B541" s="166">
        <v>659</v>
      </c>
      <c r="C541" s="157" t="s">
        <v>564</v>
      </c>
      <c r="D541" s="154" t="s">
        <v>138</v>
      </c>
      <c r="E541" s="153">
        <v>9008132675906</v>
      </c>
      <c r="F541" s="4"/>
      <c r="G541" s="154"/>
      <c r="H541" s="154"/>
      <c r="I541" s="170">
        <v>219.9</v>
      </c>
      <c r="J541" s="146">
        <f t="shared" si="18"/>
        <v>0</v>
      </c>
      <c r="K541" s="149">
        <f t="shared" si="19"/>
        <v>0</v>
      </c>
      <c r="L541" s="150" t="s">
        <v>531</v>
      </c>
      <c r="M541" s="169"/>
    </row>
    <row r="542" spans="1:13" ht="14.4" customHeight="1">
      <c r="A542" s="168">
        <v>33167</v>
      </c>
      <c r="B542" s="166">
        <v>7</v>
      </c>
      <c r="C542" s="157" t="s">
        <v>565</v>
      </c>
      <c r="D542" s="154" t="s">
        <v>138</v>
      </c>
      <c r="E542" s="153">
        <v>9008132661343</v>
      </c>
      <c r="F542" s="4"/>
      <c r="G542" s="154"/>
      <c r="H542" s="154"/>
      <c r="I542" s="170">
        <v>249.9</v>
      </c>
      <c r="J542" s="146">
        <f t="shared" si="18"/>
        <v>0</v>
      </c>
      <c r="K542" s="149">
        <f t="shared" si="19"/>
        <v>0</v>
      </c>
      <c r="L542" s="150" t="s">
        <v>531</v>
      </c>
      <c r="M542" s="169"/>
    </row>
    <row r="543" spans="1:13" ht="14.4" customHeight="1">
      <c r="A543" s="168">
        <v>33167</v>
      </c>
      <c r="B543" s="166">
        <v>9</v>
      </c>
      <c r="C543" s="157" t="s">
        <v>565</v>
      </c>
      <c r="D543" s="154" t="s">
        <v>138</v>
      </c>
      <c r="E543" s="153">
        <v>9008132661350</v>
      </c>
      <c r="F543" s="4"/>
      <c r="G543" s="154"/>
      <c r="H543" s="154"/>
      <c r="I543" s="170">
        <v>249.9</v>
      </c>
      <c r="J543" s="146">
        <f t="shared" si="18"/>
        <v>0</v>
      </c>
      <c r="K543" s="149">
        <f t="shared" si="19"/>
        <v>0</v>
      </c>
      <c r="L543" s="150" t="s">
        <v>531</v>
      </c>
      <c r="M543" s="169" t="s">
        <v>541</v>
      </c>
    </row>
    <row r="544" spans="1:13" ht="14.4" customHeight="1">
      <c r="A544" s="168">
        <v>33167</v>
      </c>
      <c r="B544" s="166">
        <v>286</v>
      </c>
      <c r="C544" s="157" t="s">
        <v>565</v>
      </c>
      <c r="D544" s="154" t="s">
        <v>138</v>
      </c>
      <c r="E544" s="153">
        <v>9008132661404</v>
      </c>
      <c r="F544" s="4"/>
      <c r="G544" s="154"/>
      <c r="H544" s="154"/>
      <c r="I544" s="170">
        <v>249.9</v>
      </c>
      <c r="J544" s="146">
        <f t="shared" si="18"/>
        <v>0</v>
      </c>
      <c r="K544" s="149">
        <f t="shared" si="19"/>
        <v>0</v>
      </c>
      <c r="L544" s="150" t="s">
        <v>531</v>
      </c>
      <c r="M544" s="169"/>
    </row>
    <row r="545" spans="1:13" ht="14.4" customHeight="1">
      <c r="A545" s="168">
        <v>33167</v>
      </c>
      <c r="B545" s="166">
        <v>659</v>
      </c>
      <c r="C545" s="157" t="s">
        <v>565</v>
      </c>
      <c r="D545" s="154" t="s">
        <v>138</v>
      </c>
      <c r="E545" s="153">
        <v>9008132675951</v>
      </c>
      <c r="F545" s="4"/>
      <c r="G545" s="154"/>
      <c r="H545" s="154"/>
      <c r="I545" s="170">
        <v>249.9</v>
      </c>
      <c r="J545" s="146">
        <f t="shared" si="18"/>
        <v>0</v>
      </c>
      <c r="K545" s="149">
        <f t="shared" si="19"/>
        <v>0</v>
      </c>
      <c r="L545" s="150" t="s">
        <v>531</v>
      </c>
      <c r="M545" s="169"/>
    </row>
    <row r="546" spans="1:13" ht="14.4" customHeight="1">
      <c r="A546" s="168">
        <v>35003</v>
      </c>
      <c r="B546" s="166">
        <v>108</v>
      </c>
      <c r="C546" s="157" t="s">
        <v>566</v>
      </c>
      <c r="D546" s="154" t="s">
        <v>138</v>
      </c>
      <c r="E546" s="153">
        <v>9008132661176</v>
      </c>
      <c r="F546" s="4"/>
      <c r="G546" s="154"/>
      <c r="H546" s="154"/>
      <c r="I546" s="170">
        <v>219.9</v>
      </c>
      <c r="J546" s="146">
        <f t="shared" si="18"/>
        <v>0</v>
      </c>
      <c r="K546" s="149">
        <f t="shared" si="19"/>
        <v>0</v>
      </c>
      <c r="L546" s="150" t="s">
        <v>531</v>
      </c>
      <c r="M546" s="169"/>
    </row>
    <row r="547" spans="1:13" ht="14.4" customHeight="1">
      <c r="A547" s="168">
        <v>35003</v>
      </c>
      <c r="B547" s="166">
        <v>208</v>
      </c>
      <c r="C547" s="157" t="s">
        <v>566</v>
      </c>
      <c r="D547" s="154" t="s">
        <v>138</v>
      </c>
      <c r="E547" s="153">
        <v>9008132661183</v>
      </c>
      <c r="F547" s="4"/>
      <c r="G547" s="154"/>
      <c r="H547" s="154"/>
      <c r="I547" s="170">
        <v>219.9</v>
      </c>
      <c r="J547" s="146">
        <f t="shared" si="18"/>
        <v>0</v>
      </c>
      <c r="K547" s="149">
        <f t="shared" si="19"/>
        <v>0</v>
      </c>
      <c r="L547" s="150" t="s">
        <v>531</v>
      </c>
      <c r="M547" s="169"/>
    </row>
    <row r="548" spans="1:13" ht="14.4" customHeight="1">
      <c r="A548" s="168">
        <v>35003</v>
      </c>
      <c r="B548" s="166">
        <v>508</v>
      </c>
      <c r="C548" s="157" t="s">
        <v>566</v>
      </c>
      <c r="D548" s="154" t="s">
        <v>138</v>
      </c>
      <c r="E548" s="153">
        <v>9008132661213</v>
      </c>
      <c r="F548" s="4"/>
      <c r="G548" s="154"/>
      <c r="H548" s="154"/>
      <c r="I548" s="170">
        <v>219.9</v>
      </c>
      <c r="J548" s="146">
        <f t="shared" si="18"/>
        <v>0</v>
      </c>
      <c r="K548" s="149">
        <f t="shared" si="19"/>
        <v>0</v>
      </c>
      <c r="L548" s="150" t="s">
        <v>531</v>
      </c>
      <c r="M548" s="169"/>
    </row>
    <row r="549" spans="1:13" ht="14.4" customHeight="1">
      <c r="A549" s="168">
        <v>33177</v>
      </c>
      <c r="B549" s="166">
        <v>109</v>
      </c>
      <c r="C549" s="157" t="s">
        <v>567</v>
      </c>
      <c r="D549" s="154" t="s">
        <v>138</v>
      </c>
      <c r="E549" s="153">
        <v>9008132673537</v>
      </c>
      <c r="F549" s="4"/>
      <c r="G549" s="154"/>
      <c r="H549" s="154"/>
      <c r="I549" s="170">
        <v>249.9</v>
      </c>
      <c r="J549" s="146">
        <f t="shared" si="18"/>
        <v>0</v>
      </c>
      <c r="K549" s="149">
        <f t="shared" si="19"/>
        <v>0</v>
      </c>
      <c r="L549" s="150" t="s">
        <v>531</v>
      </c>
      <c r="M549" s="169"/>
    </row>
    <row r="550" spans="1:13" ht="14.4" customHeight="1">
      <c r="A550" s="168">
        <v>33177</v>
      </c>
      <c r="B550" s="166">
        <v>133</v>
      </c>
      <c r="C550" s="157" t="s">
        <v>567</v>
      </c>
      <c r="D550" s="154" t="s">
        <v>138</v>
      </c>
      <c r="E550" s="153">
        <v>9008132674497</v>
      </c>
      <c r="F550" s="4"/>
      <c r="G550" s="154"/>
      <c r="H550" s="154"/>
      <c r="I550" s="170">
        <v>249.9</v>
      </c>
      <c r="J550" s="146">
        <f t="shared" si="18"/>
        <v>0</v>
      </c>
      <c r="K550" s="149">
        <f t="shared" si="19"/>
        <v>0</v>
      </c>
      <c r="L550" s="150" t="s">
        <v>531</v>
      </c>
      <c r="M550" s="169"/>
    </row>
    <row r="551" spans="1:13" ht="14.4" customHeight="1">
      <c r="A551" s="168">
        <v>33177</v>
      </c>
      <c r="B551" s="166">
        <v>249</v>
      </c>
      <c r="C551" s="157" t="s">
        <v>567</v>
      </c>
      <c r="D551" s="154" t="s">
        <v>138</v>
      </c>
      <c r="E551" s="153">
        <v>9008132673544</v>
      </c>
      <c r="F551" s="4"/>
      <c r="G551" s="154"/>
      <c r="H551" s="154"/>
      <c r="I551" s="170">
        <v>249.9</v>
      </c>
      <c r="J551" s="146">
        <f t="shared" si="18"/>
        <v>0</v>
      </c>
      <c r="K551" s="149">
        <f t="shared" si="19"/>
        <v>0</v>
      </c>
      <c r="L551" s="150" t="s">
        <v>531</v>
      </c>
      <c r="M551" s="169"/>
    </row>
    <row r="552" spans="1:13" ht="14.4" customHeight="1">
      <c r="A552" s="168">
        <v>33177</v>
      </c>
      <c r="B552" s="166">
        <v>483</v>
      </c>
      <c r="C552" s="157" t="s">
        <v>567</v>
      </c>
      <c r="D552" s="154" t="s">
        <v>138</v>
      </c>
      <c r="E552" s="153">
        <v>9008132674503</v>
      </c>
      <c r="F552" s="4"/>
      <c r="G552" s="154"/>
      <c r="H552" s="154"/>
      <c r="I552" s="170">
        <v>249.9</v>
      </c>
      <c r="J552" s="146">
        <f t="shared" si="18"/>
        <v>0</v>
      </c>
      <c r="K552" s="149">
        <f t="shared" si="19"/>
        <v>0</v>
      </c>
      <c r="L552" s="150" t="s">
        <v>531</v>
      </c>
      <c r="M552" s="169"/>
    </row>
    <row r="553" spans="1:13" ht="14.4" customHeight="1">
      <c r="A553" s="168">
        <v>33177</v>
      </c>
      <c r="B553" s="166">
        <v>659</v>
      </c>
      <c r="C553" s="157" t="s">
        <v>567</v>
      </c>
      <c r="D553" s="154" t="s">
        <v>138</v>
      </c>
      <c r="E553" s="153">
        <v>9008132674510</v>
      </c>
      <c r="F553" s="4"/>
      <c r="G553" s="154"/>
      <c r="H553" s="154"/>
      <c r="I553" s="170">
        <v>249.9</v>
      </c>
      <c r="J553" s="146">
        <f t="shared" si="18"/>
        <v>0</v>
      </c>
      <c r="K553" s="149">
        <f t="shared" si="19"/>
        <v>0</v>
      </c>
      <c r="L553" s="150" t="s">
        <v>531</v>
      </c>
      <c r="M553" s="169"/>
    </row>
    <row r="554" spans="1:13" ht="14.4" customHeight="1">
      <c r="A554" s="168">
        <v>37047</v>
      </c>
      <c r="B554" s="166">
        <v>109</v>
      </c>
      <c r="C554" s="157" t="s">
        <v>568</v>
      </c>
      <c r="D554" s="146" t="s">
        <v>138</v>
      </c>
      <c r="E554" s="153">
        <v>9008132673452</v>
      </c>
      <c r="F554" s="4"/>
      <c r="G554" s="154"/>
      <c r="H554" s="154"/>
      <c r="I554" s="170">
        <v>199.9</v>
      </c>
      <c r="J554" s="146">
        <f t="shared" si="18"/>
        <v>0</v>
      </c>
      <c r="K554" s="149">
        <f t="shared" si="19"/>
        <v>0</v>
      </c>
      <c r="L554" s="150" t="s">
        <v>531</v>
      </c>
      <c r="M554" s="169"/>
    </row>
    <row r="555" spans="1:13" ht="14.4" customHeight="1">
      <c r="A555" s="168">
        <v>37047</v>
      </c>
      <c r="B555" s="166">
        <v>133</v>
      </c>
      <c r="C555" s="157" t="s">
        <v>568</v>
      </c>
      <c r="D555" s="146" t="s">
        <v>138</v>
      </c>
      <c r="E555" s="153">
        <v>9008132674466</v>
      </c>
      <c r="F555" s="4"/>
      <c r="G555" s="154"/>
      <c r="H555" s="154"/>
      <c r="I555" s="170">
        <v>199.9</v>
      </c>
      <c r="J555" s="146">
        <f t="shared" si="18"/>
        <v>0</v>
      </c>
      <c r="K555" s="149">
        <f t="shared" si="19"/>
        <v>0</v>
      </c>
      <c r="L555" s="150" t="s">
        <v>531</v>
      </c>
      <c r="M555" s="169"/>
    </row>
    <row r="556" spans="1:13" ht="14.4" customHeight="1">
      <c r="A556" s="168">
        <v>37047</v>
      </c>
      <c r="B556" s="166">
        <v>249</v>
      </c>
      <c r="C556" s="157" t="s">
        <v>568</v>
      </c>
      <c r="D556" s="146" t="s">
        <v>138</v>
      </c>
      <c r="E556" s="153">
        <v>9008132673469</v>
      </c>
      <c r="F556" s="4"/>
      <c r="G556" s="154"/>
      <c r="H556" s="154"/>
      <c r="I556" s="170">
        <v>199.9</v>
      </c>
      <c r="J556" s="146">
        <f t="shared" si="18"/>
        <v>0</v>
      </c>
      <c r="K556" s="149">
        <f t="shared" si="19"/>
        <v>0</v>
      </c>
      <c r="L556" s="150" t="s">
        <v>531</v>
      </c>
      <c r="M556" s="169"/>
    </row>
    <row r="557" spans="1:13" ht="14.4" customHeight="1">
      <c r="A557" s="168">
        <v>37047</v>
      </c>
      <c r="B557" s="166">
        <v>483</v>
      </c>
      <c r="C557" s="157" t="s">
        <v>568</v>
      </c>
      <c r="D557" s="146" t="s">
        <v>138</v>
      </c>
      <c r="E557" s="153">
        <v>9008132674473</v>
      </c>
      <c r="F557" s="4"/>
      <c r="G557" s="154"/>
      <c r="H557" s="154"/>
      <c r="I557" s="170">
        <v>199.9</v>
      </c>
      <c r="J557" s="146">
        <f t="shared" si="18"/>
        <v>0</v>
      </c>
      <c r="K557" s="149">
        <f t="shared" si="19"/>
        <v>0</v>
      </c>
      <c r="L557" s="150" t="s">
        <v>531</v>
      </c>
      <c r="M557" s="169"/>
    </row>
    <row r="558" spans="1:13" ht="14.4" customHeight="1">
      <c r="A558" s="168">
        <v>37047</v>
      </c>
      <c r="B558" s="166">
        <v>659</v>
      </c>
      <c r="C558" s="157" t="s">
        <v>568</v>
      </c>
      <c r="D558" s="146" t="s">
        <v>138</v>
      </c>
      <c r="E558" s="153">
        <v>9008132674480</v>
      </c>
      <c r="F558" s="4"/>
      <c r="G558" s="154"/>
      <c r="H558" s="154"/>
      <c r="I558" s="170">
        <v>199.9</v>
      </c>
      <c r="J558" s="146">
        <f t="shared" si="18"/>
        <v>0</v>
      </c>
      <c r="K558" s="149">
        <f t="shared" si="19"/>
        <v>0</v>
      </c>
      <c r="L558" s="150" t="s">
        <v>531</v>
      </c>
      <c r="M558" s="169"/>
    </row>
    <row r="559" spans="1:13" ht="14.4" customHeight="1">
      <c r="A559" s="168">
        <v>33178</v>
      </c>
      <c r="B559" s="166">
        <v>9</v>
      </c>
      <c r="C559" s="157" t="s">
        <v>569</v>
      </c>
      <c r="D559" s="154" t="s">
        <v>138</v>
      </c>
      <c r="E559" s="153">
        <v>9008132673582</v>
      </c>
      <c r="F559" s="4"/>
      <c r="G559" s="154"/>
      <c r="H559" s="154"/>
      <c r="I559" s="170">
        <v>269.89999999999998</v>
      </c>
      <c r="J559" s="146">
        <f t="shared" si="18"/>
        <v>0</v>
      </c>
      <c r="K559" s="149">
        <f t="shared" si="19"/>
        <v>0</v>
      </c>
      <c r="L559" s="150" t="s">
        <v>531</v>
      </c>
      <c r="M559" s="169"/>
    </row>
    <row r="560" spans="1:13" ht="14.4" customHeight="1">
      <c r="A560" s="168">
        <v>33178</v>
      </c>
      <c r="B560" s="166">
        <v>106</v>
      </c>
      <c r="C560" s="157" t="s">
        <v>569</v>
      </c>
      <c r="D560" s="154" t="s">
        <v>138</v>
      </c>
      <c r="E560" s="153">
        <v>9008132674565</v>
      </c>
      <c r="F560" s="4"/>
      <c r="G560" s="154"/>
      <c r="H560" s="154"/>
      <c r="I560" s="170">
        <v>269.89999999999998</v>
      </c>
      <c r="J560" s="146">
        <f t="shared" si="18"/>
        <v>0</v>
      </c>
      <c r="K560" s="149">
        <f t="shared" si="19"/>
        <v>0</v>
      </c>
      <c r="L560" s="150" t="s">
        <v>531</v>
      </c>
      <c r="M560" s="169"/>
    </row>
    <row r="561" spans="1:13" ht="14.4" customHeight="1">
      <c r="A561" s="168">
        <v>33176</v>
      </c>
      <c r="B561" s="166">
        <v>9</v>
      </c>
      <c r="C561" s="157" t="s">
        <v>570</v>
      </c>
      <c r="D561" s="154" t="s">
        <v>138</v>
      </c>
      <c r="E561" s="153">
        <v>9008132673377</v>
      </c>
      <c r="F561" s="4"/>
      <c r="G561" s="154"/>
      <c r="H561" s="154"/>
      <c r="I561" s="170">
        <v>219.9</v>
      </c>
      <c r="J561" s="146">
        <f t="shared" si="18"/>
        <v>0</v>
      </c>
      <c r="K561" s="149">
        <f t="shared" si="19"/>
        <v>0</v>
      </c>
      <c r="L561" s="150" t="s">
        <v>531</v>
      </c>
      <c r="M561" s="169"/>
    </row>
    <row r="562" spans="1:13" ht="14.4" customHeight="1">
      <c r="A562" s="168">
        <v>33176</v>
      </c>
      <c r="B562" s="166">
        <v>100</v>
      </c>
      <c r="C562" s="157" t="s">
        <v>570</v>
      </c>
      <c r="D562" s="154" t="s">
        <v>138</v>
      </c>
      <c r="E562" s="153">
        <v>9008132673384</v>
      </c>
      <c r="F562" s="4"/>
      <c r="G562" s="154"/>
      <c r="H562" s="154"/>
      <c r="I562" s="170">
        <v>219.9</v>
      </c>
      <c r="J562" s="146">
        <f t="shared" si="18"/>
        <v>0</v>
      </c>
      <c r="K562" s="149">
        <f t="shared" si="19"/>
        <v>0</v>
      </c>
      <c r="L562" s="150" t="s">
        <v>531</v>
      </c>
      <c r="M562" s="169"/>
    </row>
    <row r="563" spans="1:13" ht="14.4" customHeight="1">
      <c r="A563" s="168">
        <v>33176</v>
      </c>
      <c r="B563" s="166">
        <v>133</v>
      </c>
      <c r="C563" s="157" t="s">
        <v>570</v>
      </c>
      <c r="D563" s="154" t="s">
        <v>138</v>
      </c>
      <c r="E563" s="153">
        <v>9008132674398</v>
      </c>
      <c r="F563" s="4"/>
      <c r="G563" s="154"/>
      <c r="H563" s="154"/>
      <c r="I563" s="170">
        <v>219.9</v>
      </c>
      <c r="J563" s="146">
        <f t="shared" si="18"/>
        <v>0</v>
      </c>
      <c r="K563" s="149">
        <f t="shared" si="19"/>
        <v>0</v>
      </c>
      <c r="L563" s="150" t="s">
        <v>531</v>
      </c>
      <c r="M563" s="169"/>
    </row>
    <row r="564" spans="1:13" ht="14.4" customHeight="1">
      <c r="A564" s="168">
        <v>33176</v>
      </c>
      <c r="B564" s="166">
        <v>249</v>
      </c>
      <c r="C564" s="157" t="s">
        <v>570</v>
      </c>
      <c r="D564" s="154" t="s">
        <v>138</v>
      </c>
      <c r="E564" s="153">
        <v>9008132674404</v>
      </c>
      <c r="F564" s="4"/>
      <c r="G564" s="154"/>
      <c r="H564" s="154"/>
      <c r="I564" s="170">
        <v>219.9</v>
      </c>
      <c r="J564" s="146">
        <f t="shared" si="18"/>
        <v>0</v>
      </c>
      <c r="K564" s="149">
        <f t="shared" si="19"/>
        <v>0</v>
      </c>
      <c r="L564" s="150" t="s">
        <v>531</v>
      </c>
      <c r="M564" s="169"/>
    </row>
    <row r="565" spans="1:13" ht="14.4" customHeight="1">
      <c r="A565" s="168">
        <v>33176</v>
      </c>
      <c r="B565" s="166">
        <v>483</v>
      </c>
      <c r="C565" s="157" t="s">
        <v>570</v>
      </c>
      <c r="D565" s="154" t="s">
        <v>138</v>
      </c>
      <c r="E565" s="153">
        <v>9008132674411</v>
      </c>
      <c r="F565" s="4"/>
      <c r="G565" s="154"/>
      <c r="H565" s="154"/>
      <c r="I565" s="170">
        <v>219.9</v>
      </c>
      <c r="J565" s="146">
        <f t="shared" si="18"/>
        <v>0</v>
      </c>
      <c r="K565" s="149">
        <f t="shared" si="19"/>
        <v>0</v>
      </c>
      <c r="L565" s="150" t="s">
        <v>531</v>
      </c>
      <c r="M565" s="169"/>
    </row>
    <row r="566" spans="1:13" ht="14.4" customHeight="1">
      <c r="A566" s="168">
        <v>33176</v>
      </c>
      <c r="B566" s="166">
        <v>659</v>
      </c>
      <c r="C566" s="157" t="s">
        <v>570</v>
      </c>
      <c r="D566" s="154" t="s">
        <v>138</v>
      </c>
      <c r="E566" s="153">
        <v>9008132674428</v>
      </c>
      <c r="F566" s="4"/>
      <c r="G566" s="154"/>
      <c r="H566" s="154"/>
      <c r="I566" s="170">
        <v>219.9</v>
      </c>
      <c r="J566" s="146">
        <f t="shared" si="18"/>
        <v>0</v>
      </c>
      <c r="K566" s="149">
        <f t="shared" si="19"/>
        <v>0</v>
      </c>
      <c r="L566" s="150" t="s">
        <v>531</v>
      </c>
      <c r="M566" s="169"/>
    </row>
    <row r="567" spans="1:13" ht="14.4" customHeight="1">
      <c r="A567" s="168">
        <v>75053</v>
      </c>
      <c r="B567" s="166" t="s">
        <v>571</v>
      </c>
      <c r="C567" s="157" t="s">
        <v>572</v>
      </c>
      <c r="D567" s="154" t="s">
        <v>138</v>
      </c>
      <c r="E567" s="153">
        <v>9008132673964</v>
      </c>
      <c r="F567" s="4"/>
      <c r="G567" s="154"/>
      <c r="H567" s="154"/>
      <c r="I567" s="170">
        <v>249.9</v>
      </c>
      <c r="J567" s="146">
        <f t="shared" si="18"/>
        <v>0</v>
      </c>
      <c r="K567" s="149">
        <f t="shared" si="19"/>
        <v>0</v>
      </c>
      <c r="L567" s="150" t="s">
        <v>531</v>
      </c>
      <c r="M567" s="169"/>
    </row>
    <row r="568" spans="1:13" ht="14.4" customHeight="1">
      <c r="A568" s="168">
        <v>75053</v>
      </c>
      <c r="B568" s="166" t="s">
        <v>573</v>
      </c>
      <c r="C568" s="157" t="s">
        <v>572</v>
      </c>
      <c r="D568" s="154" t="s">
        <v>138</v>
      </c>
      <c r="E568" s="153">
        <v>9008132673957</v>
      </c>
      <c r="F568" s="4"/>
      <c r="G568" s="154"/>
      <c r="H568" s="154"/>
      <c r="I568" s="170">
        <v>249.9</v>
      </c>
      <c r="J568" s="146">
        <f t="shared" si="18"/>
        <v>0</v>
      </c>
      <c r="K568" s="149">
        <f t="shared" si="19"/>
        <v>0</v>
      </c>
      <c r="L568" s="150" t="s">
        <v>531</v>
      </c>
      <c r="M568" s="169"/>
    </row>
    <row r="569" spans="1:13" ht="14.4" customHeight="1">
      <c r="A569" s="168">
        <v>75053</v>
      </c>
      <c r="B569" s="166" t="s">
        <v>574</v>
      </c>
      <c r="C569" s="157" t="s">
        <v>572</v>
      </c>
      <c r="D569" s="154" t="s">
        <v>138</v>
      </c>
      <c r="E569" s="153">
        <v>9008132682737</v>
      </c>
      <c r="F569" s="4"/>
      <c r="G569" s="154"/>
      <c r="H569" s="154"/>
      <c r="I569" s="170">
        <v>249.9</v>
      </c>
      <c r="J569" s="146">
        <f t="shared" si="18"/>
        <v>0</v>
      </c>
      <c r="K569" s="149">
        <f t="shared" si="19"/>
        <v>0</v>
      </c>
      <c r="L569" s="150" t="s">
        <v>531</v>
      </c>
      <c r="M569" s="169"/>
    </row>
    <row r="570" spans="1:13" ht="14.4" customHeight="1">
      <c r="A570" s="168">
        <v>75053</v>
      </c>
      <c r="B570" s="166" t="s">
        <v>575</v>
      </c>
      <c r="C570" s="157" t="s">
        <v>572</v>
      </c>
      <c r="D570" s="154" t="s">
        <v>138</v>
      </c>
      <c r="E570" s="153">
        <v>9008132682713</v>
      </c>
      <c r="F570" s="4"/>
      <c r="G570" s="154"/>
      <c r="H570" s="154"/>
      <c r="I570" s="170">
        <v>249.9</v>
      </c>
      <c r="J570" s="146">
        <f t="shared" si="18"/>
        <v>0</v>
      </c>
      <c r="K570" s="149">
        <f t="shared" si="19"/>
        <v>0</v>
      </c>
      <c r="L570" s="150" t="s">
        <v>531</v>
      </c>
      <c r="M570" s="169"/>
    </row>
    <row r="571" spans="1:13" ht="14.4" customHeight="1">
      <c r="A571" s="168">
        <v>75053</v>
      </c>
      <c r="B571" s="166" t="s">
        <v>576</v>
      </c>
      <c r="C571" s="157" t="s">
        <v>572</v>
      </c>
      <c r="D571" s="154" t="s">
        <v>138</v>
      </c>
      <c r="E571" s="153">
        <v>9008132682744</v>
      </c>
      <c r="F571" s="4"/>
      <c r="G571" s="154"/>
      <c r="H571" s="154"/>
      <c r="I571" s="170">
        <v>249.9</v>
      </c>
      <c r="J571" s="146">
        <f t="shared" si="18"/>
        <v>0</v>
      </c>
      <c r="K571" s="149">
        <f t="shared" si="19"/>
        <v>0</v>
      </c>
      <c r="L571" s="150" t="s">
        <v>531</v>
      </c>
      <c r="M571" s="169"/>
    </row>
    <row r="572" spans="1:13" ht="14.4" customHeight="1">
      <c r="A572" s="168">
        <v>75053</v>
      </c>
      <c r="B572" s="166" t="s">
        <v>577</v>
      </c>
      <c r="C572" s="157" t="s">
        <v>572</v>
      </c>
      <c r="D572" s="154" t="s">
        <v>138</v>
      </c>
      <c r="E572" s="153">
        <v>9008132682706</v>
      </c>
      <c r="F572" s="4"/>
      <c r="G572" s="154"/>
      <c r="H572" s="154"/>
      <c r="I572" s="170">
        <v>249.9</v>
      </c>
      <c r="J572" s="146">
        <f t="shared" si="18"/>
        <v>0</v>
      </c>
      <c r="K572" s="149">
        <f t="shared" si="19"/>
        <v>0</v>
      </c>
      <c r="L572" s="150" t="s">
        <v>531</v>
      </c>
      <c r="M572" s="169"/>
    </row>
    <row r="573" spans="1:13" ht="14.4" customHeight="1">
      <c r="A573" s="168">
        <v>75053</v>
      </c>
      <c r="B573" s="166" t="s">
        <v>578</v>
      </c>
      <c r="C573" s="157" t="s">
        <v>572</v>
      </c>
      <c r="D573" s="154" t="s">
        <v>138</v>
      </c>
      <c r="E573" s="153">
        <v>9008132682720</v>
      </c>
      <c r="F573" s="4"/>
      <c r="G573" s="154"/>
      <c r="H573" s="154"/>
      <c r="I573" s="170">
        <v>249.9</v>
      </c>
      <c r="J573" s="146">
        <f t="shared" si="18"/>
        <v>0</v>
      </c>
      <c r="K573" s="149">
        <f t="shared" si="19"/>
        <v>0</v>
      </c>
      <c r="L573" s="150" t="s">
        <v>531</v>
      </c>
      <c r="M573" s="169"/>
    </row>
    <row r="574" spans="1:13" ht="14.4" customHeight="1">
      <c r="A574" s="168">
        <v>33175</v>
      </c>
      <c r="B574" s="166">
        <v>9</v>
      </c>
      <c r="C574" s="157" t="s">
        <v>579</v>
      </c>
      <c r="D574" s="154" t="s">
        <v>138</v>
      </c>
      <c r="E574" s="153">
        <v>9008132673667</v>
      </c>
      <c r="F574" s="4"/>
      <c r="G574" s="154"/>
      <c r="H574" s="154"/>
      <c r="I574" s="170">
        <v>299.89999999999998</v>
      </c>
      <c r="J574" s="146">
        <f t="shared" si="18"/>
        <v>0</v>
      </c>
      <c r="K574" s="149">
        <f t="shared" si="19"/>
        <v>0</v>
      </c>
      <c r="L574" s="150" t="s">
        <v>531</v>
      </c>
      <c r="M574" s="169"/>
    </row>
    <row r="575" spans="1:13" ht="14.4" customHeight="1">
      <c r="A575" s="168">
        <v>33175</v>
      </c>
      <c r="B575" s="166">
        <v>100</v>
      </c>
      <c r="C575" s="157" t="s">
        <v>579</v>
      </c>
      <c r="D575" s="154" t="s">
        <v>138</v>
      </c>
      <c r="E575" s="153">
        <v>9008132673674</v>
      </c>
      <c r="F575" s="4"/>
      <c r="G575" s="154"/>
      <c r="H575" s="154"/>
      <c r="I575" s="170">
        <v>299.89999999999998</v>
      </c>
      <c r="J575" s="146">
        <f t="shared" si="18"/>
        <v>0</v>
      </c>
      <c r="K575" s="149">
        <f t="shared" si="19"/>
        <v>0</v>
      </c>
      <c r="L575" s="150" t="s">
        <v>531</v>
      </c>
      <c r="M575" s="169"/>
    </row>
    <row r="576" spans="1:13" ht="14.4" customHeight="1">
      <c r="A576" s="168">
        <v>33175</v>
      </c>
      <c r="B576" s="166">
        <v>219</v>
      </c>
      <c r="C576" s="157" t="s">
        <v>579</v>
      </c>
      <c r="D576" s="154" t="s">
        <v>138</v>
      </c>
      <c r="E576" s="153">
        <v>9008132674572</v>
      </c>
      <c r="F576" s="4"/>
      <c r="G576" s="154"/>
      <c r="H576" s="154"/>
      <c r="I576" s="170">
        <v>299.89999999999998</v>
      </c>
      <c r="J576" s="146">
        <f t="shared" si="18"/>
        <v>0</v>
      </c>
      <c r="K576" s="149">
        <f t="shared" si="19"/>
        <v>0</v>
      </c>
      <c r="L576" s="150" t="s">
        <v>531</v>
      </c>
      <c r="M576" s="169"/>
    </row>
    <row r="577" spans="1:13" ht="14.4" customHeight="1">
      <c r="A577" s="168">
        <v>33175</v>
      </c>
      <c r="B577" s="166">
        <v>442</v>
      </c>
      <c r="C577" s="157" t="s">
        <v>579</v>
      </c>
      <c r="D577" s="154" t="s">
        <v>138</v>
      </c>
      <c r="E577" s="153">
        <v>9008132674589</v>
      </c>
      <c r="F577" s="4"/>
      <c r="G577" s="154"/>
      <c r="H577" s="154"/>
      <c r="I577" s="170">
        <v>299.89999999999998</v>
      </c>
      <c r="J577" s="146">
        <f t="shared" si="18"/>
        <v>0</v>
      </c>
      <c r="K577" s="149">
        <f t="shared" si="19"/>
        <v>0</v>
      </c>
      <c r="L577" s="150" t="s">
        <v>531</v>
      </c>
      <c r="M577" s="169"/>
    </row>
    <row r="578" spans="1:13" ht="14.4" customHeight="1">
      <c r="A578" s="168">
        <v>33175</v>
      </c>
      <c r="B578" s="166">
        <v>580</v>
      </c>
      <c r="C578" s="157" t="s">
        <v>579</v>
      </c>
      <c r="D578" s="154" t="s">
        <v>138</v>
      </c>
      <c r="E578" s="153">
        <v>9008132674596</v>
      </c>
      <c r="F578" s="4"/>
      <c r="G578" s="154"/>
      <c r="H578" s="154"/>
      <c r="I578" s="170">
        <v>299.89999999999998</v>
      </c>
      <c r="J578" s="146">
        <f t="shared" si="18"/>
        <v>0</v>
      </c>
      <c r="K578" s="149">
        <f t="shared" si="19"/>
        <v>0</v>
      </c>
      <c r="L578" s="150" t="s">
        <v>531</v>
      </c>
      <c r="M578" s="169"/>
    </row>
    <row r="579" spans="1:13" ht="14.4" customHeight="1">
      <c r="A579" s="168">
        <v>33175</v>
      </c>
      <c r="B579" s="166">
        <v>672</v>
      </c>
      <c r="C579" s="157" t="s">
        <v>579</v>
      </c>
      <c r="D579" s="154" t="s">
        <v>138</v>
      </c>
      <c r="E579" s="153">
        <v>9008132674602</v>
      </c>
      <c r="F579" s="4"/>
      <c r="G579" s="154"/>
      <c r="H579" s="154"/>
      <c r="I579" s="170">
        <v>299.89999999999998</v>
      </c>
      <c r="J579" s="146">
        <f t="shared" si="18"/>
        <v>0</v>
      </c>
      <c r="K579" s="149">
        <f t="shared" si="19"/>
        <v>0</v>
      </c>
      <c r="L579" s="150" t="s">
        <v>531</v>
      </c>
      <c r="M579" s="169"/>
    </row>
    <row r="580" spans="1:13" ht="14.4" customHeight="1">
      <c r="A580" s="168">
        <v>33175</v>
      </c>
      <c r="B580" s="166">
        <v>774</v>
      </c>
      <c r="C580" s="157" t="s">
        <v>579</v>
      </c>
      <c r="D580" s="154" t="s">
        <v>138</v>
      </c>
      <c r="E580" s="153">
        <v>9008132674619</v>
      </c>
      <c r="F580" s="4"/>
      <c r="G580" s="154"/>
      <c r="H580" s="154"/>
      <c r="I580" s="170">
        <v>299.89999999999998</v>
      </c>
      <c r="J580" s="146">
        <f t="shared" si="18"/>
        <v>0</v>
      </c>
      <c r="K580" s="149">
        <f t="shared" si="19"/>
        <v>0</v>
      </c>
      <c r="L580" s="150" t="s">
        <v>531</v>
      </c>
      <c r="M580" s="169"/>
    </row>
    <row r="581" spans="1:13" ht="14.4" customHeight="1">
      <c r="A581" s="168">
        <v>83011</v>
      </c>
      <c r="B581" s="166" t="s">
        <v>573</v>
      </c>
      <c r="C581" s="157" t="s">
        <v>580</v>
      </c>
      <c r="D581" s="154" t="s">
        <v>138</v>
      </c>
      <c r="E581" s="153">
        <v>9008132673865</v>
      </c>
      <c r="F581" s="4"/>
      <c r="G581" s="154"/>
      <c r="H581" s="154"/>
      <c r="I581" s="170">
        <v>199.9</v>
      </c>
      <c r="J581" s="146">
        <f t="shared" si="18"/>
        <v>0</v>
      </c>
      <c r="K581" s="149">
        <f t="shared" si="19"/>
        <v>0</v>
      </c>
      <c r="L581" s="150" t="s">
        <v>531</v>
      </c>
      <c r="M581" s="169"/>
    </row>
    <row r="582" spans="1:13" ht="14.4" customHeight="1">
      <c r="A582" s="168">
        <v>83011</v>
      </c>
      <c r="B582" s="166" t="s">
        <v>581</v>
      </c>
      <c r="C582" s="157" t="s">
        <v>580</v>
      </c>
      <c r="D582" s="154" t="s">
        <v>138</v>
      </c>
      <c r="E582" s="153">
        <v>9008132673889</v>
      </c>
      <c r="F582" s="4"/>
      <c r="G582" s="154"/>
      <c r="H582" s="154"/>
      <c r="I582" s="170">
        <v>199.9</v>
      </c>
      <c r="J582" s="146">
        <f t="shared" si="18"/>
        <v>0</v>
      </c>
      <c r="K582" s="149">
        <f t="shared" si="19"/>
        <v>0</v>
      </c>
      <c r="L582" s="150" t="s">
        <v>531</v>
      </c>
      <c r="M582" s="169"/>
    </row>
    <row r="583" spans="1:13" ht="14.4" customHeight="1">
      <c r="A583" s="168">
        <v>83011</v>
      </c>
      <c r="B583" s="166" t="s">
        <v>582</v>
      </c>
      <c r="C583" s="157" t="s">
        <v>580</v>
      </c>
      <c r="D583" s="154" t="s">
        <v>138</v>
      </c>
      <c r="E583" s="153">
        <v>9008132673872</v>
      </c>
      <c r="F583" s="4"/>
      <c r="G583" s="154"/>
      <c r="H583" s="154"/>
      <c r="I583" s="170">
        <v>199.9</v>
      </c>
      <c r="J583" s="146">
        <f t="shared" si="18"/>
        <v>0</v>
      </c>
      <c r="K583" s="149">
        <f t="shared" si="19"/>
        <v>0</v>
      </c>
      <c r="L583" s="150" t="s">
        <v>531</v>
      </c>
      <c r="M583" s="169"/>
    </row>
    <row r="584" spans="1:13" ht="14.4" customHeight="1">
      <c r="A584" s="168">
        <v>83012</v>
      </c>
      <c r="B584" s="166" t="s">
        <v>573</v>
      </c>
      <c r="C584" s="157" t="s">
        <v>583</v>
      </c>
      <c r="D584" s="154" t="s">
        <v>138</v>
      </c>
      <c r="E584" s="153">
        <v>9008132673896</v>
      </c>
      <c r="F584" s="4"/>
      <c r="G584" s="154"/>
      <c r="H584" s="154"/>
      <c r="I584" s="170">
        <v>199.9</v>
      </c>
      <c r="J584" s="146">
        <f t="shared" si="18"/>
        <v>0</v>
      </c>
      <c r="K584" s="149">
        <f t="shared" si="19"/>
        <v>0</v>
      </c>
      <c r="L584" s="150" t="s">
        <v>531</v>
      </c>
      <c r="M584" s="169"/>
    </row>
    <row r="585" spans="1:13" ht="14.4" customHeight="1">
      <c r="A585" s="168">
        <v>83012</v>
      </c>
      <c r="B585" s="166" t="s">
        <v>582</v>
      </c>
      <c r="C585" s="157" t="s">
        <v>583</v>
      </c>
      <c r="D585" s="154" t="s">
        <v>138</v>
      </c>
      <c r="E585" s="153">
        <v>9008132673902</v>
      </c>
      <c r="F585" s="4"/>
      <c r="G585" s="154"/>
      <c r="H585" s="154"/>
      <c r="I585" s="170">
        <v>199.9</v>
      </c>
      <c r="J585" s="146">
        <f t="shared" si="18"/>
        <v>0</v>
      </c>
      <c r="K585" s="149">
        <f t="shared" si="19"/>
        <v>0</v>
      </c>
      <c r="L585" s="150" t="s">
        <v>531</v>
      </c>
      <c r="M585" s="169"/>
    </row>
    <row r="586" spans="1:13" ht="14.4" customHeight="1">
      <c r="A586" s="168">
        <v>71123</v>
      </c>
      <c r="B586" s="166">
        <v>8</v>
      </c>
      <c r="C586" s="157" t="s">
        <v>584</v>
      </c>
      <c r="D586" s="154">
        <v>55</v>
      </c>
      <c r="E586" s="153">
        <v>9008132678525</v>
      </c>
      <c r="F586" s="4"/>
      <c r="G586" s="154"/>
      <c r="H586" s="154"/>
      <c r="I586" s="170">
        <v>179.9</v>
      </c>
      <c r="J586" s="146">
        <f t="shared" ref="J586:J649" si="20">H586+G586+F586</f>
        <v>0</v>
      </c>
      <c r="K586" s="149">
        <f t="shared" ref="K586:K649" si="21">I586*J586</f>
        <v>0</v>
      </c>
      <c r="L586" s="150" t="s">
        <v>531</v>
      </c>
      <c r="M586" s="169"/>
    </row>
    <row r="587" spans="1:13" ht="14.4" customHeight="1">
      <c r="A587" s="168">
        <v>71123</v>
      </c>
      <c r="B587" s="166">
        <v>100</v>
      </c>
      <c r="C587" s="157" t="s">
        <v>584</v>
      </c>
      <c r="D587" s="154">
        <v>55</v>
      </c>
      <c r="E587" s="153">
        <v>9008132678532</v>
      </c>
      <c r="F587" s="4"/>
      <c r="G587" s="154"/>
      <c r="H587" s="154"/>
      <c r="I587" s="170">
        <v>179.9</v>
      </c>
      <c r="J587" s="146">
        <f t="shared" si="20"/>
        <v>0</v>
      </c>
      <c r="K587" s="149">
        <f t="shared" si="21"/>
        <v>0</v>
      </c>
      <c r="L587" s="150" t="s">
        <v>531</v>
      </c>
      <c r="M587" s="169"/>
    </row>
    <row r="588" spans="1:13" ht="14.4" customHeight="1">
      <c r="A588" s="168">
        <v>71123</v>
      </c>
      <c r="B588" s="166">
        <v>231</v>
      </c>
      <c r="C588" s="157" t="s">
        <v>584</v>
      </c>
      <c r="D588" s="154">
        <v>55</v>
      </c>
      <c r="E588" s="153">
        <v>9008132678549</v>
      </c>
      <c r="F588" s="4"/>
      <c r="G588" s="154"/>
      <c r="H588" s="154"/>
      <c r="I588" s="170">
        <v>179.9</v>
      </c>
      <c r="J588" s="146">
        <f t="shared" si="20"/>
        <v>0</v>
      </c>
      <c r="K588" s="149">
        <f t="shared" si="21"/>
        <v>0</v>
      </c>
      <c r="L588" s="150" t="s">
        <v>531</v>
      </c>
      <c r="M588" s="169"/>
    </row>
    <row r="589" spans="1:13" ht="14.4" customHeight="1">
      <c r="A589" s="168">
        <v>71123</v>
      </c>
      <c r="B589" s="166">
        <v>442</v>
      </c>
      <c r="C589" s="157" t="s">
        <v>584</v>
      </c>
      <c r="D589" s="154">
        <v>55</v>
      </c>
      <c r="E589" s="153">
        <v>9008132678556</v>
      </c>
      <c r="F589" s="4"/>
      <c r="G589" s="154"/>
      <c r="H589" s="154"/>
      <c r="I589" s="170">
        <v>179.9</v>
      </c>
      <c r="J589" s="146">
        <f t="shared" si="20"/>
        <v>0</v>
      </c>
      <c r="K589" s="149">
        <f t="shared" si="21"/>
        <v>0</v>
      </c>
      <c r="L589" s="150" t="s">
        <v>531</v>
      </c>
      <c r="M589" s="169"/>
    </row>
    <row r="590" spans="1:13" ht="14.4" customHeight="1">
      <c r="A590" s="168">
        <v>71046</v>
      </c>
      <c r="B590" s="166">
        <v>286</v>
      </c>
      <c r="C590" s="157" t="s">
        <v>585</v>
      </c>
      <c r="D590" s="154">
        <v>55</v>
      </c>
      <c r="E590" s="153">
        <v>9008132596935</v>
      </c>
      <c r="F590" s="4"/>
      <c r="G590" s="154"/>
      <c r="H590" s="154"/>
      <c r="I590" s="170">
        <v>179.9</v>
      </c>
      <c r="J590" s="146">
        <f t="shared" si="20"/>
        <v>0</v>
      </c>
      <c r="K590" s="149">
        <f t="shared" si="21"/>
        <v>0</v>
      </c>
      <c r="L590" s="150" t="s">
        <v>531</v>
      </c>
      <c r="M590" s="169"/>
    </row>
    <row r="591" spans="1:13" ht="14.4" customHeight="1">
      <c r="A591" s="168">
        <v>71046</v>
      </c>
      <c r="B591" s="166">
        <v>330</v>
      </c>
      <c r="C591" s="157" t="s">
        <v>585</v>
      </c>
      <c r="D591" s="154">
        <v>55</v>
      </c>
      <c r="E591" s="153">
        <v>9008132678228</v>
      </c>
      <c r="F591" s="4"/>
      <c r="G591" s="154"/>
      <c r="H591" s="154"/>
      <c r="I591" s="170">
        <v>179.9</v>
      </c>
      <c r="J591" s="146">
        <f t="shared" si="20"/>
        <v>0</v>
      </c>
      <c r="K591" s="149">
        <f t="shared" si="21"/>
        <v>0</v>
      </c>
      <c r="L591" s="150" t="s">
        <v>531</v>
      </c>
      <c r="M591" s="169"/>
    </row>
    <row r="592" spans="1:13" ht="14.4" customHeight="1">
      <c r="A592" s="168">
        <v>71046</v>
      </c>
      <c r="B592" s="166">
        <v>483</v>
      </c>
      <c r="C592" s="157" t="s">
        <v>585</v>
      </c>
      <c r="D592" s="154">
        <v>55</v>
      </c>
      <c r="E592" s="153">
        <v>9008132678242</v>
      </c>
      <c r="F592" s="4"/>
      <c r="G592" s="154"/>
      <c r="H592" s="154"/>
      <c r="I592" s="170">
        <v>179.9</v>
      </c>
      <c r="J592" s="146">
        <f t="shared" si="20"/>
        <v>0</v>
      </c>
      <c r="K592" s="149">
        <f t="shared" si="21"/>
        <v>0</v>
      </c>
      <c r="L592" s="150" t="s">
        <v>531</v>
      </c>
      <c r="M592" s="169"/>
    </row>
    <row r="593" spans="1:13" ht="14.4" customHeight="1">
      <c r="A593" s="168">
        <v>71046</v>
      </c>
      <c r="B593" s="166">
        <v>614</v>
      </c>
      <c r="C593" s="157" t="s">
        <v>585</v>
      </c>
      <c r="D593" s="154">
        <v>55</v>
      </c>
      <c r="E593" s="153">
        <v>9008132678266</v>
      </c>
      <c r="F593" s="4"/>
      <c r="G593" s="154"/>
      <c r="H593" s="154"/>
      <c r="I593" s="170">
        <v>179.9</v>
      </c>
      <c r="J593" s="146">
        <f t="shared" si="20"/>
        <v>0</v>
      </c>
      <c r="K593" s="149">
        <f t="shared" si="21"/>
        <v>0</v>
      </c>
      <c r="L593" s="150" t="s">
        <v>531</v>
      </c>
      <c r="M593" s="169"/>
    </row>
    <row r="594" spans="1:13" ht="14.4" customHeight="1">
      <c r="A594" s="168">
        <v>71046</v>
      </c>
      <c r="B594" s="166">
        <v>659</v>
      </c>
      <c r="C594" s="157" t="s">
        <v>585</v>
      </c>
      <c r="D594" s="154">
        <v>55</v>
      </c>
      <c r="E594" s="153">
        <v>9008132552245</v>
      </c>
      <c r="F594" s="4"/>
      <c r="G594" s="154"/>
      <c r="H594" s="154"/>
      <c r="I594" s="170">
        <v>179.9</v>
      </c>
      <c r="J594" s="146">
        <f t="shared" si="20"/>
        <v>0</v>
      </c>
      <c r="K594" s="149">
        <f t="shared" si="21"/>
        <v>0</v>
      </c>
      <c r="L594" s="150" t="s">
        <v>531</v>
      </c>
      <c r="M594" s="169"/>
    </row>
    <row r="595" spans="1:13" ht="14.4" customHeight="1">
      <c r="A595" s="168">
        <v>71046</v>
      </c>
      <c r="B595" s="166">
        <v>672</v>
      </c>
      <c r="C595" s="157" t="s">
        <v>585</v>
      </c>
      <c r="D595" s="154">
        <v>55</v>
      </c>
      <c r="E595" s="153">
        <v>9008132678280</v>
      </c>
      <c r="F595" s="4"/>
      <c r="G595" s="154"/>
      <c r="H595" s="154"/>
      <c r="I595" s="170">
        <v>179.9</v>
      </c>
      <c r="J595" s="146">
        <f t="shared" si="20"/>
        <v>0</v>
      </c>
      <c r="K595" s="149">
        <f t="shared" si="21"/>
        <v>0</v>
      </c>
      <c r="L595" s="150" t="s">
        <v>531</v>
      </c>
      <c r="M595" s="169"/>
    </row>
    <row r="596" spans="1:13" ht="14.4" customHeight="1">
      <c r="A596" s="168">
        <v>72003</v>
      </c>
      <c r="B596" s="166">
        <v>231</v>
      </c>
      <c r="C596" s="157" t="s">
        <v>586</v>
      </c>
      <c r="D596" s="146" t="s">
        <v>138</v>
      </c>
      <c r="E596" s="153">
        <v>9008132678303</v>
      </c>
      <c r="F596" s="4"/>
      <c r="G596" s="154"/>
      <c r="H596" s="154"/>
      <c r="I596" s="170">
        <v>159.9</v>
      </c>
      <c r="J596" s="146">
        <f t="shared" si="20"/>
        <v>0</v>
      </c>
      <c r="K596" s="149">
        <f t="shared" si="21"/>
        <v>0</v>
      </c>
      <c r="L596" s="150" t="s">
        <v>531</v>
      </c>
      <c r="M596" s="169"/>
    </row>
    <row r="597" spans="1:13" ht="14.4" customHeight="1">
      <c r="A597" s="168">
        <v>72003</v>
      </c>
      <c r="B597" s="166">
        <v>286</v>
      </c>
      <c r="C597" s="157" t="s">
        <v>586</v>
      </c>
      <c r="D597" s="146" t="s">
        <v>138</v>
      </c>
      <c r="E597" s="153">
        <v>9008132553655</v>
      </c>
      <c r="F597" s="4"/>
      <c r="G597" s="154"/>
      <c r="H597" s="154"/>
      <c r="I597" s="170">
        <v>159.9</v>
      </c>
      <c r="J597" s="146">
        <f t="shared" si="20"/>
        <v>0</v>
      </c>
      <c r="K597" s="149">
        <f t="shared" si="21"/>
        <v>0</v>
      </c>
      <c r="L597" s="150" t="s">
        <v>531</v>
      </c>
      <c r="M597" s="169"/>
    </row>
    <row r="598" spans="1:13" ht="14.4" customHeight="1">
      <c r="A598" s="168">
        <v>72003</v>
      </c>
      <c r="B598" s="166">
        <v>442</v>
      </c>
      <c r="C598" s="157" t="s">
        <v>586</v>
      </c>
      <c r="D598" s="146" t="s">
        <v>138</v>
      </c>
      <c r="E598" s="153">
        <v>9008132629961</v>
      </c>
      <c r="F598" s="4"/>
      <c r="G598" s="154"/>
      <c r="H598" s="154"/>
      <c r="I598" s="170">
        <v>159.9</v>
      </c>
      <c r="J598" s="146">
        <f t="shared" si="20"/>
        <v>0</v>
      </c>
      <c r="K598" s="149">
        <f t="shared" si="21"/>
        <v>0</v>
      </c>
      <c r="L598" s="150" t="s">
        <v>531</v>
      </c>
      <c r="M598" s="169"/>
    </row>
    <row r="599" spans="1:13" ht="14.4" customHeight="1">
      <c r="A599" s="168">
        <v>72003</v>
      </c>
      <c r="B599" s="166">
        <v>557</v>
      </c>
      <c r="C599" s="157" t="s">
        <v>586</v>
      </c>
      <c r="D599" s="146" t="s">
        <v>138</v>
      </c>
      <c r="E599" s="153">
        <v>9008132678327</v>
      </c>
      <c r="F599" s="4"/>
      <c r="G599" s="154"/>
      <c r="H599" s="154"/>
      <c r="I599" s="170">
        <v>159.9</v>
      </c>
      <c r="J599" s="146">
        <f t="shared" si="20"/>
        <v>0</v>
      </c>
      <c r="K599" s="149">
        <f t="shared" si="21"/>
        <v>0</v>
      </c>
      <c r="L599" s="150" t="s">
        <v>531</v>
      </c>
      <c r="M599" s="169"/>
    </row>
    <row r="600" spans="1:13" ht="14.4" customHeight="1">
      <c r="A600" s="168">
        <v>72003</v>
      </c>
      <c r="B600" s="166">
        <v>580</v>
      </c>
      <c r="C600" s="157" t="s">
        <v>586</v>
      </c>
      <c r="D600" s="146" t="s">
        <v>138</v>
      </c>
      <c r="E600" s="153">
        <v>9008132678341</v>
      </c>
      <c r="F600" s="4"/>
      <c r="G600" s="154"/>
      <c r="H600" s="154"/>
      <c r="I600" s="170">
        <v>159.9</v>
      </c>
      <c r="J600" s="146">
        <f t="shared" si="20"/>
        <v>0</v>
      </c>
      <c r="K600" s="149">
        <f t="shared" si="21"/>
        <v>0</v>
      </c>
      <c r="L600" s="150" t="s">
        <v>531</v>
      </c>
      <c r="M600" s="169"/>
    </row>
    <row r="601" spans="1:13" ht="14.4" customHeight="1">
      <c r="A601" s="168">
        <v>72003</v>
      </c>
      <c r="B601" s="166">
        <v>614</v>
      </c>
      <c r="C601" s="157" t="s">
        <v>586</v>
      </c>
      <c r="D601" s="146" t="s">
        <v>138</v>
      </c>
      <c r="E601" s="153">
        <v>9008132678365</v>
      </c>
      <c r="F601" s="4"/>
      <c r="G601" s="154"/>
      <c r="H601" s="154"/>
      <c r="I601" s="170">
        <v>159.9</v>
      </c>
      <c r="J601" s="146">
        <f t="shared" si="20"/>
        <v>0</v>
      </c>
      <c r="K601" s="149">
        <f t="shared" si="21"/>
        <v>0</v>
      </c>
      <c r="L601" s="150" t="s">
        <v>531</v>
      </c>
      <c r="M601" s="169"/>
    </row>
    <row r="602" spans="1:13" ht="14.4" customHeight="1">
      <c r="A602" s="168">
        <v>407165</v>
      </c>
      <c r="B602" s="166">
        <v>143</v>
      </c>
      <c r="C602" s="157" t="s">
        <v>587</v>
      </c>
      <c r="D602" s="154">
        <v>55</v>
      </c>
      <c r="E602" s="153">
        <v>9008132678372</v>
      </c>
      <c r="F602" s="4"/>
      <c r="G602" s="154"/>
      <c r="H602" s="154"/>
      <c r="I602" s="170">
        <v>219.9</v>
      </c>
      <c r="J602" s="146">
        <f t="shared" si="20"/>
        <v>0</v>
      </c>
      <c r="K602" s="149">
        <f t="shared" si="21"/>
        <v>0</v>
      </c>
      <c r="L602" s="150" t="s">
        <v>531</v>
      </c>
      <c r="M602" s="169"/>
    </row>
    <row r="603" spans="1:13" ht="14.4" customHeight="1">
      <c r="A603" s="168">
        <v>407165</v>
      </c>
      <c r="B603" s="166">
        <v>231</v>
      </c>
      <c r="C603" s="157" t="s">
        <v>587</v>
      </c>
      <c r="D603" s="154">
        <v>55</v>
      </c>
      <c r="E603" s="153">
        <v>9008132678389</v>
      </c>
      <c r="F603" s="4"/>
      <c r="G603" s="154"/>
      <c r="H603" s="154"/>
      <c r="I603" s="170">
        <v>219.9</v>
      </c>
      <c r="J603" s="146">
        <f t="shared" si="20"/>
        <v>0</v>
      </c>
      <c r="K603" s="149">
        <f t="shared" si="21"/>
        <v>0</v>
      </c>
      <c r="L603" s="150" t="s">
        <v>531</v>
      </c>
      <c r="M603" s="169"/>
    </row>
    <row r="604" spans="1:13" ht="14.4" customHeight="1">
      <c r="A604" s="168">
        <v>407165</v>
      </c>
      <c r="B604" s="166">
        <v>483</v>
      </c>
      <c r="C604" s="157" t="s">
        <v>587</v>
      </c>
      <c r="D604" s="154">
        <v>55</v>
      </c>
      <c r="E604" s="153">
        <v>9008132678396</v>
      </c>
      <c r="F604" s="4"/>
      <c r="G604" s="154"/>
      <c r="H604" s="154"/>
      <c r="I604" s="170">
        <v>219.9</v>
      </c>
      <c r="J604" s="146">
        <f t="shared" si="20"/>
        <v>0</v>
      </c>
      <c r="K604" s="149">
        <f t="shared" si="21"/>
        <v>0</v>
      </c>
      <c r="L604" s="150" t="s">
        <v>531</v>
      </c>
      <c r="M604" s="169"/>
    </row>
    <row r="605" spans="1:13" ht="14.4" customHeight="1">
      <c r="A605" s="168">
        <v>407165</v>
      </c>
      <c r="B605" s="166">
        <v>557</v>
      </c>
      <c r="C605" s="157" t="s">
        <v>587</v>
      </c>
      <c r="D605" s="154">
        <v>55</v>
      </c>
      <c r="E605" s="153">
        <v>9008132678402</v>
      </c>
      <c r="F605" s="4"/>
      <c r="G605" s="154"/>
      <c r="H605" s="154"/>
      <c r="I605" s="170">
        <v>219.9</v>
      </c>
      <c r="J605" s="146">
        <f t="shared" si="20"/>
        <v>0</v>
      </c>
      <c r="K605" s="149">
        <f t="shared" si="21"/>
        <v>0</v>
      </c>
      <c r="L605" s="150" t="s">
        <v>531</v>
      </c>
      <c r="M605" s="169"/>
    </row>
    <row r="606" spans="1:13" ht="14.4" customHeight="1">
      <c r="A606" s="168">
        <v>407165</v>
      </c>
      <c r="B606" s="166">
        <v>614</v>
      </c>
      <c r="C606" s="157" t="s">
        <v>587</v>
      </c>
      <c r="D606" s="154">
        <v>55</v>
      </c>
      <c r="E606" s="153">
        <v>9008132678419</v>
      </c>
      <c r="F606" s="4"/>
      <c r="G606" s="154"/>
      <c r="H606" s="154"/>
      <c r="I606" s="170">
        <v>219.9</v>
      </c>
      <c r="J606" s="146">
        <f t="shared" si="20"/>
        <v>0</v>
      </c>
      <c r="K606" s="149">
        <f t="shared" si="21"/>
        <v>0</v>
      </c>
      <c r="L606" s="150" t="s">
        <v>531</v>
      </c>
      <c r="M606" s="169"/>
    </row>
    <row r="607" spans="1:13" ht="14.4" customHeight="1">
      <c r="A607" s="168">
        <v>71132</v>
      </c>
      <c r="B607" s="166">
        <v>24</v>
      </c>
      <c r="C607" s="157" t="s">
        <v>588</v>
      </c>
      <c r="D607" s="154">
        <v>55</v>
      </c>
      <c r="E607" s="153">
        <v>9008132681679</v>
      </c>
      <c r="F607" s="4"/>
      <c r="G607" s="154"/>
      <c r="H607" s="154"/>
      <c r="I607" s="170">
        <v>129.9</v>
      </c>
      <c r="J607" s="146">
        <f t="shared" si="20"/>
        <v>0</v>
      </c>
      <c r="K607" s="149">
        <f t="shared" si="21"/>
        <v>0</v>
      </c>
      <c r="L607" s="150" t="s">
        <v>531</v>
      </c>
      <c r="M607" s="169"/>
    </row>
    <row r="608" spans="1:13" ht="14.4" customHeight="1">
      <c r="A608" s="168">
        <v>71132</v>
      </c>
      <c r="B608" s="166">
        <v>100</v>
      </c>
      <c r="C608" s="157" t="s">
        <v>588</v>
      </c>
      <c r="D608" s="154">
        <v>55</v>
      </c>
      <c r="E608" s="153">
        <v>9008132681686</v>
      </c>
      <c r="F608" s="4"/>
      <c r="G608" s="154"/>
      <c r="H608" s="154"/>
      <c r="I608" s="170">
        <v>129.9</v>
      </c>
      <c r="J608" s="146">
        <f t="shared" si="20"/>
        <v>0</v>
      </c>
      <c r="K608" s="149">
        <f t="shared" si="21"/>
        <v>0</v>
      </c>
      <c r="L608" s="150" t="s">
        <v>531</v>
      </c>
      <c r="M608" s="169"/>
    </row>
    <row r="609" spans="1:19" ht="14.4" customHeight="1">
      <c r="A609" s="168">
        <v>71132</v>
      </c>
      <c r="B609" s="166">
        <v>249</v>
      </c>
      <c r="C609" s="157" t="s">
        <v>588</v>
      </c>
      <c r="D609" s="154">
        <v>55</v>
      </c>
      <c r="E609" s="153">
        <v>9008132681693</v>
      </c>
      <c r="F609" s="4"/>
      <c r="G609" s="154"/>
      <c r="H609" s="154"/>
      <c r="I609" s="170">
        <v>129.9</v>
      </c>
      <c r="J609" s="146">
        <f t="shared" si="20"/>
        <v>0</v>
      </c>
      <c r="K609" s="149">
        <f t="shared" si="21"/>
        <v>0</v>
      </c>
      <c r="L609" s="150" t="s">
        <v>531</v>
      </c>
      <c r="M609" s="169"/>
    </row>
    <row r="610" spans="1:19" ht="14.4" customHeight="1">
      <c r="A610" s="168">
        <v>71132</v>
      </c>
      <c r="B610" s="166">
        <v>442</v>
      </c>
      <c r="C610" s="157" t="s">
        <v>588</v>
      </c>
      <c r="D610" s="154">
        <v>55</v>
      </c>
      <c r="E610" s="153">
        <v>9008132681716</v>
      </c>
      <c r="F610" s="4"/>
      <c r="G610" s="154"/>
      <c r="H610" s="154"/>
      <c r="I610" s="170">
        <v>129.9</v>
      </c>
      <c r="J610" s="146">
        <f t="shared" si="20"/>
        <v>0</v>
      </c>
      <c r="K610" s="149">
        <f t="shared" si="21"/>
        <v>0</v>
      </c>
      <c r="L610" s="150" t="s">
        <v>531</v>
      </c>
      <c r="M610" s="169"/>
    </row>
    <row r="611" spans="1:19" ht="14.4" customHeight="1">
      <c r="A611" s="168">
        <v>71132</v>
      </c>
      <c r="B611" s="166">
        <v>580</v>
      </c>
      <c r="C611" s="157" t="s">
        <v>588</v>
      </c>
      <c r="D611" s="154">
        <v>55</v>
      </c>
      <c r="E611" s="153">
        <v>9008132681723</v>
      </c>
      <c r="F611" s="4"/>
      <c r="G611" s="154"/>
      <c r="H611" s="154"/>
      <c r="I611" s="170">
        <v>129.9</v>
      </c>
      <c r="J611" s="146">
        <f t="shared" si="20"/>
        <v>0</v>
      </c>
      <c r="K611" s="149">
        <f t="shared" si="21"/>
        <v>0</v>
      </c>
      <c r="L611" s="150" t="s">
        <v>531</v>
      </c>
      <c r="M611" s="169"/>
    </row>
    <row r="612" spans="1:19" ht="14.4" customHeight="1">
      <c r="A612" s="168">
        <v>71119</v>
      </c>
      <c r="B612" s="166">
        <v>143</v>
      </c>
      <c r="C612" s="157" t="s">
        <v>589</v>
      </c>
      <c r="D612" s="154">
        <v>55</v>
      </c>
      <c r="E612" s="153">
        <v>9008132678426</v>
      </c>
      <c r="F612" s="4"/>
      <c r="G612" s="154"/>
      <c r="H612" s="154"/>
      <c r="I612" s="170">
        <v>249.9</v>
      </c>
      <c r="J612" s="146">
        <f t="shared" si="20"/>
        <v>0</v>
      </c>
      <c r="K612" s="149">
        <f t="shared" si="21"/>
        <v>0</v>
      </c>
      <c r="L612" s="150" t="s">
        <v>531</v>
      </c>
      <c r="M612" s="169"/>
    </row>
    <row r="613" spans="1:19" ht="14.4" customHeight="1">
      <c r="A613" s="168">
        <v>71119</v>
      </c>
      <c r="B613" s="166">
        <v>231</v>
      </c>
      <c r="C613" s="157" t="s">
        <v>589</v>
      </c>
      <c r="D613" s="154">
        <v>55</v>
      </c>
      <c r="E613" s="153">
        <v>9008132678433</v>
      </c>
      <c r="F613" s="4"/>
      <c r="G613" s="154"/>
      <c r="H613" s="154"/>
      <c r="I613" s="170">
        <v>249.9</v>
      </c>
      <c r="J613" s="146">
        <f t="shared" si="20"/>
        <v>0</v>
      </c>
      <c r="K613" s="149">
        <f t="shared" si="21"/>
        <v>0</v>
      </c>
      <c r="L613" s="150" t="s">
        <v>531</v>
      </c>
      <c r="M613" s="169" t="s">
        <v>541</v>
      </c>
    </row>
    <row r="614" spans="1:19" ht="14.4" customHeight="1">
      <c r="A614" s="168">
        <v>71119</v>
      </c>
      <c r="B614" s="166">
        <v>483</v>
      </c>
      <c r="C614" s="157" t="s">
        <v>589</v>
      </c>
      <c r="D614" s="154">
        <v>55</v>
      </c>
      <c r="E614" s="153">
        <v>9008132678440</v>
      </c>
      <c r="F614" s="4"/>
      <c r="G614" s="154"/>
      <c r="H614" s="154"/>
      <c r="I614" s="170">
        <v>249.9</v>
      </c>
      <c r="J614" s="146">
        <f t="shared" si="20"/>
        <v>0</v>
      </c>
      <c r="K614" s="149">
        <f t="shared" si="21"/>
        <v>0</v>
      </c>
      <c r="L614" s="150" t="s">
        <v>531</v>
      </c>
      <c r="M614" s="169"/>
    </row>
    <row r="615" spans="1:19" ht="14.4" customHeight="1">
      <c r="A615" s="168">
        <v>71119</v>
      </c>
      <c r="B615" s="166">
        <v>557</v>
      </c>
      <c r="C615" s="157" t="s">
        <v>589</v>
      </c>
      <c r="D615" s="154">
        <v>55</v>
      </c>
      <c r="E615" s="153">
        <v>9008132678457</v>
      </c>
      <c r="F615" s="4"/>
      <c r="G615" s="154"/>
      <c r="H615" s="154"/>
      <c r="I615" s="170">
        <v>249.9</v>
      </c>
      <c r="J615" s="146">
        <f t="shared" si="20"/>
        <v>0</v>
      </c>
      <c r="K615" s="149">
        <f t="shared" si="21"/>
        <v>0</v>
      </c>
      <c r="L615" s="150" t="s">
        <v>531</v>
      </c>
      <c r="M615" s="169"/>
    </row>
    <row r="616" spans="1:19" ht="14.4" customHeight="1">
      <c r="A616" s="168">
        <v>71119</v>
      </c>
      <c r="B616" s="166">
        <v>614</v>
      </c>
      <c r="C616" s="157" t="s">
        <v>589</v>
      </c>
      <c r="D616" s="154">
        <v>55</v>
      </c>
      <c r="E616" s="153">
        <v>9008132678464</v>
      </c>
      <c r="F616" s="4"/>
      <c r="G616" s="154"/>
      <c r="H616" s="154"/>
      <c r="I616" s="170">
        <v>249.9</v>
      </c>
      <c r="J616" s="146">
        <f t="shared" si="20"/>
        <v>0</v>
      </c>
      <c r="K616" s="149">
        <f t="shared" si="21"/>
        <v>0</v>
      </c>
      <c r="L616" s="150" t="s">
        <v>531</v>
      </c>
      <c r="M616" s="169"/>
    </row>
    <row r="617" spans="1:19" ht="14.4" customHeight="1">
      <c r="A617" s="168">
        <v>71133</v>
      </c>
      <c r="B617" s="171">
        <v>133</v>
      </c>
      <c r="C617" s="157" t="s">
        <v>590</v>
      </c>
      <c r="D617" s="154" t="s">
        <v>138</v>
      </c>
      <c r="E617" s="153">
        <v>9008132682812</v>
      </c>
      <c r="F617" s="4"/>
      <c r="G617" s="154"/>
      <c r="H617" s="154"/>
      <c r="I617" s="170">
        <v>219.9</v>
      </c>
      <c r="J617" s="146">
        <f t="shared" si="20"/>
        <v>0</v>
      </c>
      <c r="K617" s="149">
        <f t="shared" si="21"/>
        <v>0</v>
      </c>
      <c r="L617" s="150" t="s">
        <v>531</v>
      </c>
      <c r="M617" s="169"/>
    </row>
    <row r="618" spans="1:19" ht="14.4" customHeight="1">
      <c r="A618" s="168">
        <v>71124</v>
      </c>
      <c r="B618" s="166">
        <v>9</v>
      </c>
      <c r="C618" s="157" t="s">
        <v>591</v>
      </c>
      <c r="D618" s="154">
        <v>55</v>
      </c>
      <c r="E618" s="153">
        <v>9008132679478</v>
      </c>
      <c r="F618" s="4"/>
      <c r="G618" s="154"/>
      <c r="H618" s="154"/>
      <c r="I618" s="170">
        <v>199.9</v>
      </c>
      <c r="J618" s="146">
        <f t="shared" si="20"/>
        <v>0</v>
      </c>
      <c r="K618" s="149">
        <f t="shared" si="21"/>
        <v>0</v>
      </c>
      <c r="L618" s="150" t="s">
        <v>531</v>
      </c>
      <c r="M618" s="169"/>
    </row>
    <row r="619" spans="1:19" ht="14.4" customHeight="1">
      <c r="A619" s="168">
        <v>71124</v>
      </c>
      <c r="B619" s="166">
        <v>106</v>
      </c>
      <c r="C619" s="157" t="s">
        <v>591</v>
      </c>
      <c r="D619" s="154">
        <v>55</v>
      </c>
      <c r="E619" s="153">
        <v>9008132679485</v>
      </c>
      <c r="F619" s="4"/>
      <c r="G619" s="154"/>
      <c r="H619" s="154"/>
      <c r="I619" s="170">
        <v>199.9</v>
      </c>
      <c r="J619" s="146">
        <f t="shared" si="20"/>
        <v>0</v>
      </c>
      <c r="K619" s="149">
        <f t="shared" si="21"/>
        <v>0</v>
      </c>
      <c r="L619" s="150" t="s">
        <v>531</v>
      </c>
      <c r="M619" s="169"/>
    </row>
    <row r="620" spans="1:19" s="181" customFormat="1" ht="14.4" customHeight="1">
      <c r="A620" s="172" t="s">
        <v>686</v>
      </c>
      <c r="B620" s="173" t="s">
        <v>597</v>
      </c>
      <c r="C620" s="174" t="s">
        <v>689</v>
      </c>
      <c r="D620" s="173">
        <v>140</v>
      </c>
      <c r="E620" s="175">
        <v>7617977444251</v>
      </c>
      <c r="F620" s="20"/>
      <c r="G620" s="176"/>
      <c r="H620" s="176"/>
      <c r="I620" s="177">
        <v>419.99</v>
      </c>
      <c r="J620" s="176">
        <f t="shared" si="20"/>
        <v>0</v>
      </c>
      <c r="K620" s="149">
        <f t="shared" si="21"/>
        <v>0</v>
      </c>
      <c r="L620" s="178" t="s">
        <v>593</v>
      </c>
      <c r="M620" s="179" t="s">
        <v>843</v>
      </c>
      <c r="N620" s="180">
        <v>198259</v>
      </c>
      <c r="O620" s="173">
        <v>15000</v>
      </c>
      <c r="P620" s="173" t="s">
        <v>844</v>
      </c>
      <c r="Q620" s="176" t="s">
        <v>845</v>
      </c>
      <c r="R620" s="176" t="s">
        <v>687</v>
      </c>
      <c r="S620" s="173" t="s">
        <v>595</v>
      </c>
    </row>
    <row r="621" spans="1:19" s="181" customFormat="1" ht="14.4" customHeight="1">
      <c r="A621" s="172" t="s">
        <v>688</v>
      </c>
      <c r="B621" s="173" t="s">
        <v>597</v>
      </c>
      <c r="C621" s="174" t="s">
        <v>689</v>
      </c>
      <c r="D621" s="173" t="s">
        <v>690</v>
      </c>
      <c r="E621" s="175">
        <v>7617977444299</v>
      </c>
      <c r="F621" s="20"/>
      <c r="G621" s="176"/>
      <c r="H621" s="176"/>
      <c r="I621" s="177">
        <v>419.99</v>
      </c>
      <c r="J621" s="176">
        <f t="shared" si="20"/>
        <v>0</v>
      </c>
      <c r="K621" s="149">
        <f t="shared" si="21"/>
        <v>0</v>
      </c>
      <c r="L621" s="178" t="s">
        <v>593</v>
      </c>
      <c r="M621" s="179" t="s">
        <v>843</v>
      </c>
      <c r="N621" s="180">
        <v>198259</v>
      </c>
      <c r="O621" s="173">
        <v>15000</v>
      </c>
      <c r="P621" s="173" t="s">
        <v>844</v>
      </c>
      <c r="Q621" s="176" t="s">
        <v>845</v>
      </c>
      <c r="R621" s="176" t="s">
        <v>687</v>
      </c>
      <c r="S621" s="173" t="s">
        <v>595</v>
      </c>
    </row>
    <row r="622" spans="1:19" s="181" customFormat="1" ht="14.4" customHeight="1">
      <c r="A622" s="172" t="s">
        <v>691</v>
      </c>
      <c r="B622" s="173" t="s">
        <v>597</v>
      </c>
      <c r="C622" s="174" t="s">
        <v>689</v>
      </c>
      <c r="D622" s="173" t="s">
        <v>692</v>
      </c>
      <c r="E622" s="175">
        <v>7617977444244</v>
      </c>
      <c r="F622" s="20"/>
      <c r="G622" s="176"/>
      <c r="H622" s="176"/>
      <c r="I622" s="177">
        <v>419.99</v>
      </c>
      <c r="J622" s="176">
        <f t="shared" si="20"/>
        <v>0</v>
      </c>
      <c r="K622" s="149">
        <f t="shared" si="21"/>
        <v>0</v>
      </c>
      <c r="L622" s="178" t="s">
        <v>593</v>
      </c>
      <c r="M622" s="179" t="s">
        <v>843</v>
      </c>
      <c r="N622" s="180">
        <v>198259</v>
      </c>
      <c r="O622" s="173">
        <v>15000</v>
      </c>
      <c r="P622" s="173" t="s">
        <v>844</v>
      </c>
      <c r="Q622" s="176" t="s">
        <v>845</v>
      </c>
      <c r="R622" s="176" t="s">
        <v>687</v>
      </c>
      <c r="S622" s="173" t="s">
        <v>595</v>
      </c>
    </row>
    <row r="623" spans="1:19" s="181" customFormat="1" ht="14.4" customHeight="1">
      <c r="A623" s="172" t="s">
        <v>693</v>
      </c>
      <c r="B623" s="173" t="s">
        <v>600</v>
      </c>
      <c r="C623" s="174" t="s">
        <v>689</v>
      </c>
      <c r="D623" s="173">
        <v>140</v>
      </c>
      <c r="E623" s="175">
        <v>7617977444275</v>
      </c>
      <c r="F623" s="20"/>
      <c r="G623" s="176"/>
      <c r="H623" s="176"/>
      <c r="I623" s="177">
        <v>419.99</v>
      </c>
      <c r="J623" s="176">
        <f t="shared" si="20"/>
        <v>0</v>
      </c>
      <c r="K623" s="149">
        <f t="shared" si="21"/>
        <v>0</v>
      </c>
      <c r="L623" s="178" t="s">
        <v>593</v>
      </c>
      <c r="M623" s="179" t="s">
        <v>843</v>
      </c>
      <c r="N623" s="180">
        <v>198259</v>
      </c>
      <c r="O623" s="173">
        <v>20417</v>
      </c>
      <c r="P623" s="173" t="s">
        <v>844</v>
      </c>
      <c r="Q623" s="176" t="s">
        <v>845</v>
      </c>
      <c r="R623" s="176" t="s">
        <v>687</v>
      </c>
      <c r="S623" s="173" t="s">
        <v>595</v>
      </c>
    </row>
    <row r="624" spans="1:19" s="181" customFormat="1" ht="14.4" customHeight="1">
      <c r="A624" s="172" t="s">
        <v>694</v>
      </c>
      <c r="B624" s="173" t="s">
        <v>600</v>
      </c>
      <c r="C624" s="174" t="s">
        <v>689</v>
      </c>
      <c r="D624" s="173" t="s">
        <v>690</v>
      </c>
      <c r="E624" s="175">
        <v>7617977444312</v>
      </c>
      <c r="F624" s="20"/>
      <c r="G624" s="176"/>
      <c r="H624" s="176"/>
      <c r="I624" s="177">
        <v>419.99</v>
      </c>
      <c r="J624" s="176">
        <f t="shared" si="20"/>
        <v>0</v>
      </c>
      <c r="K624" s="149">
        <f t="shared" si="21"/>
        <v>0</v>
      </c>
      <c r="L624" s="178" t="s">
        <v>593</v>
      </c>
      <c r="M624" s="179" t="s">
        <v>843</v>
      </c>
      <c r="N624" s="180">
        <v>198259</v>
      </c>
      <c r="O624" s="173">
        <v>20417</v>
      </c>
      <c r="P624" s="173" t="s">
        <v>844</v>
      </c>
      <c r="Q624" s="176" t="s">
        <v>845</v>
      </c>
      <c r="R624" s="176" t="s">
        <v>687</v>
      </c>
      <c r="S624" s="173" t="s">
        <v>595</v>
      </c>
    </row>
    <row r="625" spans="1:19" s="181" customFormat="1" ht="14.4" customHeight="1">
      <c r="A625" s="172" t="s">
        <v>695</v>
      </c>
      <c r="B625" s="173" t="s">
        <v>600</v>
      </c>
      <c r="C625" s="174" t="s">
        <v>689</v>
      </c>
      <c r="D625" s="173" t="s">
        <v>692</v>
      </c>
      <c r="E625" s="175">
        <v>7617977444237</v>
      </c>
      <c r="F625" s="20"/>
      <c r="G625" s="176"/>
      <c r="H625" s="176"/>
      <c r="I625" s="177">
        <v>419.99</v>
      </c>
      <c r="J625" s="176">
        <f t="shared" si="20"/>
        <v>0</v>
      </c>
      <c r="K625" s="149">
        <f t="shared" si="21"/>
        <v>0</v>
      </c>
      <c r="L625" s="178" t="s">
        <v>593</v>
      </c>
      <c r="M625" s="179" t="s">
        <v>843</v>
      </c>
      <c r="N625" s="180">
        <v>198259</v>
      </c>
      <c r="O625" s="173">
        <v>20417</v>
      </c>
      <c r="P625" s="173" t="s">
        <v>844</v>
      </c>
      <c r="Q625" s="176" t="s">
        <v>845</v>
      </c>
      <c r="R625" s="176" t="s">
        <v>687</v>
      </c>
      <c r="S625" s="173" t="s">
        <v>595</v>
      </c>
    </row>
    <row r="626" spans="1:19" s="181" customFormat="1" ht="14.4" customHeight="1">
      <c r="A626" s="172" t="s">
        <v>696</v>
      </c>
      <c r="B626" s="173" t="s">
        <v>697</v>
      </c>
      <c r="C626" s="174" t="s">
        <v>689</v>
      </c>
      <c r="D626" s="173">
        <v>140</v>
      </c>
      <c r="E626" s="175">
        <v>7617977444305</v>
      </c>
      <c r="F626" s="20"/>
      <c r="G626" s="176"/>
      <c r="H626" s="176"/>
      <c r="I626" s="177">
        <v>419.99</v>
      </c>
      <c r="J626" s="176">
        <f t="shared" si="20"/>
        <v>0</v>
      </c>
      <c r="K626" s="149">
        <f t="shared" si="21"/>
        <v>0</v>
      </c>
      <c r="L626" s="178" t="s">
        <v>593</v>
      </c>
      <c r="M626" s="179" t="s">
        <v>843</v>
      </c>
      <c r="N626" s="180">
        <v>198259</v>
      </c>
      <c r="O626" s="173">
        <v>20532</v>
      </c>
      <c r="P626" s="173" t="s">
        <v>844</v>
      </c>
      <c r="Q626" s="176" t="s">
        <v>845</v>
      </c>
      <c r="R626" s="176" t="s">
        <v>687</v>
      </c>
      <c r="S626" s="173" t="s">
        <v>595</v>
      </c>
    </row>
    <row r="627" spans="1:19" s="181" customFormat="1" ht="14.4" customHeight="1">
      <c r="A627" s="172" t="s">
        <v>698</v>
      </c>
      <c r="B627" s="173" t="s">
        <v>697</v>
      </c>
      <c r="C627" s="174" t="s">
        <v>689</v>
      </c>
      <c r="D627" s="173" t="s">
        <v>690</v>
      </c>
      <c r="E627" s="175">
        <v>7617977444268</v>
      </c>
      <c r="F627" s="20"/>
      <c r="G627" s="176"/>
      <c r="H627" s="176"/>
      <c r="I627" s="177">
        <v>419.99</v>
      </c>
      <c r="J627" s="176">
        <f t="shared" si="20"/>
        <v>0</v>
      </c>
      <c r="K627" s="149">
        <f t="shared" si="21"/>
        <v>0</v>
      </c>
      <c r="L627" s="178" t="s">
        <v>593</v>
      </c>
      <c r="M627" s="179" t="s">
        <v>843</v>
      </c>
      <c r="N627" s="180">
        <v>198259</v>
      </c>
      <c r="O627" s="173">
        <v>20532</v>
      </c>
      <c r="P627" s="173" t="s">
        <v>844</v>
      </c>
      <c r="Q627" s="176" t="s">
        <v>845</v>
      </c>
      <c r="R627" s="176" t="s">
        <v>687</v>
      </c>
      <c r="S627" s="173" t="s">
        <v>595</v>
      </c>
    </row>
    <row r="628" spans="1:19" s="181" customFormat="1" ht="14.4" customHeight="1">
      <c r="A628" s="172" t="s">
        <v>699</v>
      </c>
      <c r="B628" s="173" t="s">
        <v>697</v>
      </c>
      <c r="C628" s="174" t="s">
        <v>689</v>
      </c>
      <c r="D628" s="173" t="s">
        <v>692</v>
      </c>
      <c r="E628" s="175">
        <v>7617977444282</v>
      </c>
      <c r="F628" s="20"/>
      <c r="G628" s="176"/>
      <c r="H628" s="176"/>
      <c r="I628" s="177">
        <v>419.99</v>
      </c>
      <c r="J628" s="176">
        <f t="shared" si="20"/>
        <v>0</v>
      </c>
      <c r="K628" s="149">
        <f t="shared" si="21"/>
        <v>0</v>
      </c>
      <c r="L628" s="178" t="s">
        <v>593</v>
      </c>
      <c r="M628" s="179" t="s">
        <v>843</v>
      </c>
      <c r="N628" s="180">
        <v>198259</v>
      </c>
      <c r="O628" s="173">
        <v>20532</v>
      </c>
      <c r="P628" s="173" t="s">
        <v>844</v>
      </c>
      <c r="Q628" s="176" t="s">
        <v>845</v>
      </c>
      <c r="R628" s="176" t="s">
        <v>687</v>
      </c>
      <c r="S628" s="173" t="s">
        <v>595</v>
      </c>
    </row>
    <row r="629" spans="1:19" s="181" customFormat="1" ht="14.4" customHeight="1">
      <c r="A629" s="172" t="s">
        <v>725</v>
      </c>
      <c r="B629" s="173" t="s">
        <v>597</v>
      </c>
      <c r="C629" s="174" t="s">
        <v>723</v>
      </c>
      <c r="D629" s="173">
        <v>104</v>
      </c>
      <c r="E629" s="175">
        <v>7617977238409</v>
      </c>
      <c r="F629" s="20"/>
      <c r="G629" s="176"/>
      <c r="H629" s="176"/>
      <c r="I629" s="177">
        <v>229.99</v>
      </c>
      <c r="J629" s="176">
        <f t="shared" si="20"/>
        <v>0</v>
      </c>
      <c r="K629" s="149">
        <f t="shared" si="21"/>
        <v>0</v>
      </c>
      <c r="L629" s="178" t="s">
        <v>593</v>
      </c>
      <c r="M629" s="179" t="s">
        <v>843</v>
      </c>
      <c r="N629" s="180">
        <v>542909</v>
      </c>
      <c r="O629" s="173">
        <v>15000</v>
      </c>
      <c r="P629" s="173" t="s">
        <v>844</v>
      </c>
      <c r="Q629" s="176" t="s">
        <v>846</v>
      </c>
      <c r="R629" s="176" t="s">
        <v>724</v>
      </c>
      <c r="S629" s="173" t="s">
        <v>598</v>
      </c>
    </row>
    <row r="630" spans="1:19" s="181" customFormat="1" ht="14.4" customHeight="1">
      <c r="A630" s="172" t="s">
        <v>726</v>
      </c>
      <c r="B630" s="173" t="s">
        <v>597</v>
      </c>
      <c r="C630" s="174" t="s">
        <v>723</v>
      </c>
      <c r="D630" s="173">
        <v>116</v>
      </c>
      <c r="E630" s="175">
        <v>7617977238331</v>
      </c>
      <c r="F630" s="20"/>
      <c r="G630" s="176"/>
      <c r="H630" s="176"/>
      <c r="I630" s="177">
        <v>229.99</v>
      </c>
      <c r="J630" s="176">
        <f t="shared" si="20"/>
        <v>0</v>
      </c>
      <c r="K630" s="149">
        <f t="shared" si="21"/>
        <v>0</v>
      </c>
      <c r="L630" s="178" t="s">
        <v>593</v>
      </c>
      <c r="M630" s="179" t="s">
        <v>843</v>
      </c>
      <c r="N630" s="180">
        <v>542909</v>
      </c>
      <c r="O630" s="173">
        <v>15000</v>
      </c>
      <c r="P630" s="173" t="s">
        <v>844</v>
      </c>
      <c r="Q630" s="176" t="s">
        <v>846</v>
      </c>
      <c r="R630" s="176" t="s">
        <v>724</v>
      </c>
      <c r="S630" s="173" t="s">
        <v>598</v>
      </c>
    </row>
    <row r="631" spans="1:19" s="181" customFormat="1" ht="14.4" customHeight="1">
      <c r="A631" s="172" t="s">
        <v>727</v>
      </c>
      <c r="B631" s="173" t="s">
        <v>597</v>
      </c>
      <c r="C631" s="174" t="s">
        <v>723</v>
      </c>
      <c r="D631" s="173">
        <v>128</v>
      </c>
      <c r="E631" s="175">
        <v>7617977238416</v>
      </c>
      <c r="F631" s="20"/>
      <c r="G631" s="176"/>
      <c r="H631" s="176"/>
      <c r="I631" s="177">
        <v>229.99</v>
      </c>
      <c r="J631" s="176">
        <f t="shared" si="20"/>
        <v>0</v>
      </c>
      <c r="K631" s="149">
        <f t="shared" si="21"/>
        <v>0</v>
      </c>
      <c r="L631" s="178" t="s">
        <v>593</v>
      </c>
      <c r="M631" s="179" t="s">
        <v>843</v>
      </c>
      <c r="N631" s="180">
        <v>542909</v>
      </c>
      <c r="O631" s="173">
        <v>15000</v>
      </c>
      <c r="P631" s="173" t="s">
        <v>844</v>
      </c>
      <c r="Q631" s="176" t="s">
        <v>846</v>
      </c>
      <c r="R631" s="176" t="s">
        <v>724</v>
      </c>
      <c r="S631" s="173" t="s">
        <v>598</v>
      </c>
    </row>
    <row r="632" spans="1:19" s="181" customFormat="1" ht="14.4" customHeight="1">
      <c r="A632" s="172" t="s">
        <v>728</v>
      </c>
      <c r="B632" s="173" t="s">
        <v>597</v>
      </c>
      <c r="C632" s="174" t="s">
        <v>723</v>
      </c>
      <c r="D632" s="173">
        <v>140</v>
      </c>
      <c r="E632" s="175">
        <v>7617977238386</v>
      </c>
      <c r="F632" s="20"/>
      <c r="G632" s="176"/>
      <c r="H632" s="176"/>
      <c r="I632" s="177">
        <v>229.99</v>
      </c>
      <c r="J632" s="176">
        <f t="shared" si="20"/>
        <v>0</v>
      </c>
      <c r="K632" s="149">
        <f t="shared" si="21"/>
        <v>0</v>
      </c>
      <c r="L632" s="178" t="s">
        <v>593</v>
      </c>
      <c r="M632" s="179" t="s">
        <v>843</v>
      </c>
      <c r="N632" s="180">
        <v>542909</v>
      </c>
      <c r="O632" s="173">
        <v>15000</v>
      </c>
      <c r="P632" s="173" t="s">
        <v>844</v>
      </c>
      <c r="Q632" s="176" t="s">
        <v>846</v>
      </c>
      <c r="R632" s="176" t="s">
        <v>724</v>
      </c>
      <c r="S632" s="173" t="s">
        <v>598</v>
      </c>
    </row>
    <row r="633" spans="1:19" s="181" customFormat="1" ht="14.4" customHeight="1">
      <c r="A633" s="172" t="s">
        <v>729</v>
      </c>
      <c r="B633" s="173" t="s">
        <v>597</v>
      </c>
      <c r="C633" s="174" t="s">
        <v>723</v>
      </c>
      <c r="D633" s="173">
        <v>152</v>
      </c>
      <c r="E633" s="175">
        <v>7617977238393</v>
      </c>
      <c r="F633" s="20"/>
      <c r="G633" s="176"/>
      <c r="H633" s="176"/>
      <c r="I633" s="177">
        <v>229.99</v>
      </c>
      <c r="J633" s="176">
        <f t="shared" si="20"/>
        <v>0</v>
      </c>
      <c r="K633" s="149">
        <f t="shared" si="21"/>
        <v>0</v>
      </c>
      <c r="L633" s="178" t="s">
        <v>593</v>
      </c>
      <c r="M633" s="179" t="s">
        <v>843</v>
      </c>
      <c r="N633" s="180">
        <v>542909</v>
      </c>
      <c r="O633" s="173">
        <v>15000</v>
      </c>
      <c r="P633" s="173" t="s">
        <v>844</v>
      </c>
      <c r="Q633" s="176" t="s">
        <v>846</v>
      </c>
      <c r="R633" s="176" t="s">
        <v>724</v>
      </c>
      <c r="S633" s="173" t="s">
        <v>598</v>
      </c>
    </row>
    <row r="634" spans="1:19" s="181" customFormat="1" ht="14.4" customHeight="1">
      <c r="A634" s="172" t="s">
        <v>730</v>
      </c>
      <c r="B634" s="173" t="s">
        <v>597</v>
      </c>
      <c r="C634" s="174" t="s">
        <v>723</v>
      </c>
      <c r="D634" s="173">
        <v>164</v>
      </c>
      <c r="E634" s="175">
        <v>7617977238454</v>
      </c>
      <c r="F634" s="20"/>
      <c r="G634" s="176"/>
      <c r="H634" s="176"/>
      <c r="I634" s="177">
        <v>229.99</v>
      </c>
      <c r="J634" s="176">
        <f t="shared" si="20"/>
        <v>0</v>
      </c>
      <c r="K634" s="149">
        <f t="shared" si="21"/>
        <v>0</v>
      </c>
      <c r="L634" s="178" t="s">
        <v>593</v>
      </c>
      <c r="M634" s="179" t="s">
        <v>843</v>
      </c>
      <c r="N634" s="180">
        <v>542909</v>
      </c>
      <c r="O634" s="173">
        <v>15000</v>
      </c>
      <c r="P634" s="173" t="s">
        <v>844</v>
      </c>
      <c r="Q634" s="176" t="s">
        <v>846</v>
      </c>
      <c r="R634" s="176" t="s">
        <v>724</v>
      </c>
      <c r="S634" s="173" t="s">
        <v>598</v>
      </c>
    </row>
    <row r="635" spans="1:19" s="181" customFormat="1" ht="14.4" customHeight="1">
      <c r="A635" s="172" t="s">
        <v>731</v>
      </c>
      <c r="B635" s="173" t="s">
        <v>697</v>
      </c>
      <c r="C635" s="174" t="s">
        <v>723</v>
      </c>
      <c r="D635" s="173">
        <v>104</v>
      </c>
      <c r="E635" s="175">
        <v>7617977430094</v>
      </c>
      <c r="F635" s="20"/>
      <c r="G635" s="176"/>
      <c r="H635" s="176"/>
      <c r="I635" s="177">
        <v>229.99</v>
      </c>
      <c r="J635" s="176">
        <f t="shared" si="20"/>
        <v>0</v>
      </c>
      <c r="K635" s="149">
        <f t="shared" si="21"/>
        <v>0</v>
      </c>
      <c r="L635" s="178" t="s">
        <v>593</v>
      </c>
      <c r="M635" s="179" t="s">
        <v>843</v>
      </c>
      <c r="N635" s="180">
        <v>542909</v>
      </c>
      <c r="O635" s="173">
        <v>20532</v>
      </c>
      <c r="P635" s="173" t="s">
        <v>844</v>
      </c>
      <c r="Q635" s="176" t="s">
        <v>846</v>
      </c>
      <c r="R635" s="176" t="s">
        <v>724</v>
      </c>
      <c r="S635" s="173" t="s">
        <v>595</v>
      </c>
    </row>
    <row r="636" spans="1:19" s="181" customFormat="1" ht="14.4" customHeight="1">
      <c r="A636" s="172" t="s">
        <v>732</v>
      </c>
      <c r="B636" s="173" t="s">
        <v>697</v>
      </c>
      <c r="C636" s="174" t="s">
        <v>723</v>
      </c>
      <c r="D636" s="173">
        <v>116</v>
      </c>
      <c r="E636" s="175">
        <v>7617977430254</v>
      </c>
      <c r="F636" s="20"/>
      <c r="G636" s="176"/>
      <c r="H636" s="176"/>
      <c r="I636" s="177">
        <v>229.99</v>
      </c>
      <c r="J636" s="176">
        <f t="shared" si="20"/>
        <v>0</v>
      </c>
      <c r="K636" s="149">
        <f t="shared" si="21"/>
        <v>0</v>
      </c>
      <c r="L636" s="178" t="s">
        <v>593</v>
      </c>
      <c r="M636" s="179" t="s">
        <v>843</v>
      </c>
      <c r="N636" s="180">
        <v>542909</v>
      </c>
      <c r="O636" s="173">
        <v>20532</v>
      </c>
      <c r="P636" s="173" t="s">
        <v>844</v>
      </c>
      <c r="Q636" s="176" t="s">
        <v>846</v>
      </c>
      <c r="R636" s="176" t="s">
        <v>724</v>
      </c>
      <c r="S636" s="173" t="s">
        <v>595</v>
      </c>
    </row>
    <row r="637" spans="1:19" s="181" customFormat="1" ht="14.4" customHeight="1">
      <c r="A637" s="172" t="s">
        <v>733</v>
      </c>
      <c r="B637" s="173" t="s">
        <v>697</v>
      </c>
      <c r="C637" s="174" t="s">
        <v>723</v>
      </c>
      <c r="D637" s="173">
        <v>128</v>
      </c>
      <c r="E637" s="175">
        <v>7617977430315</v>
      </c>
      <c r="F637" s="20"/>
      <c r="G637" s="176"/>
      <c r="H637" s="176"/>
      <c r="I637" s="177">
        <v>229.99</v>
      </c>
      <c r="J637" s="176">
        <f t="shared" si="20"/>
        <v>0</v>
      </c>
      <c r="K637" s="149">
        <f t="shared" si="21"/>
        <v>0</v>
      </c>
      <c r="L637" s="178" t="s">
        <v>593</v>
      </c>
      <c r="M637" s="179" t="s">
        <v>843</v>
      </c>
      <c r="N637" s="180">
        <v>542909</v>
      </c>
      <c r="O637" s="173">
        <v>20532</v>
      </c>
      <c r="P637" s="173" t="s">
        <v>844</v>
      </c>
      <c r="Q637" s="176" t="s">
        <v>846</v>
      </c>
      <c r="R637" s="176" t="s">
        <v>724</v>
      </c>
      <c r="S637" s="173" t="s">
        <v>595</v>
      </c>
    </row>
    <row r="638" spans="1:19" s="181" customFormat="1" ht="14.4" customHeight="1">
      <c r="A638" s="172" t="s">
        <v>734</v>
      </c>
      <c r="B638" s="173" t="s">
        <v>697</v>
      </c>
      <c r="C638" s="174" t="s">
        <v>723</v>
      </c>
      <c r="D638" s="173">
        <v>140</v>
      </c>
      <c r="E638" s="175">
        <v>7617977430414</v>
      </c>
      <c r="F638" s="20"/>
      <c r="G638" s="176"/>
      <c r="H638" s="176"/>
      <c r="I638" s="177">
        <v>229.99</v>
      </c>
      <c r="J638" s="176">
        <f t="shared" si="20"/>
        <v>0</v>
      </c>
      <c r="K638" s="149">
        <f t="shared" si="21"/>
        <v>0</v>
      </c>
      <c r="L638" s="178" t="s">
        <v>593</v>
      </c>
      <c r="M638" s="179" t="s">
        <v>843</v>
      </c>
      <c r="N638" s="180">
        <v>542909</v>
      </c>
      <c r="O638" s="173">
        <v>20532</v>
      </c>
      <c r="P638" s="173" t="s">
        <v>844</v>
      </c>
      <c r="Q638" s="176" t="s">
        <v>846</v>
      </c>
      <c r="R638" s="176" t="s">
        <v>724</v>
      </c>
      <c r="S638" s="173" t="s">
        <v>595</v>
      </c>
    </row>
    <row r="639" spans="1:19" s="181" customFormat="1" ht="14.4" customHeight="1">
      <c r="A639" s="172" t="s">
        <v>735</v>
      </c>
      <c r="B639" s="173" t="s">
        <v>697</v>
      </c>
      <c r="C639" s="174" t="s">
        <v>723</v>
      </c>
      <c r="D639" s="173">
        <v>152</v>
      </c>
      <c r="E639" s="175">
        <v>7617977430353</v>
      </c>
      <c r="F639" s="20"/>
      <c r="G639" s="176"/>
      <c r="H639" s="176"/>
      <c r="I639" s="177">
        <v>229.99</v>
      </c>
      <c r="J639" s="176">
        <f t="shared" si="20"/>
        <v>0</v>
      </c>
      <c r="K639" s="149">
        <f t="shared" si="21"/>
        <v>0</v>
      </c>
      <c r="L639" s="178" t="s">
        <v>593</v>
      </c>
      <c r="M639" s="179" t="s">
        <v>843</v>
      </c>
      <c r="N639" s="180">
        <v>542909</v>
      </c>
      <c r="O639" s="173">
        <v>20532</v>
      </c>
      <c r="P639" s="173" t="s">
        <v>844</v>
      </c>
      <c r="Q639" s="176" t="s">
        <v>846</v>
      </c>
      <c r="R639" s="176" t="s">
        <v>724</v>
      </c>
      <c r="S639" s="173" t="s">
        <v>595</v>
      </c>
    </row>
    <row r="640" spans="1:19" s="181" customFormat="1" ht="14.4" customHeight="1">
      <c r="A640" s="172" t="s">
        <v>736</v>
      </c>
      <c r="B640" s="173" t="s">
        <v>697</v>
      </c>
      <c r="C640" s="174" t="s">
        <v>723</v>
      </c>
      <c r="D640" s="173">
        <v>164</v>
      </c>
      <c r="E640" s="175">
        <v>7617977430452</v>
      </c>
      <c r="F640" s="20"/>
      <c r="G640" s="176"/>
      <c r="H640" s="176"/>
      <c r="I640" s="177">
        <v>229.99</v>
      </c>
      <c r="J640" s="176">
        <f t="shared" si="20"/>
        <v>0</v>
      </c>
      <c r="K640" s="149">
        <f t="shared" si="21"/>
        <v>0</v>
      </c>
      <c r="L640" s="178" t="s">
        <v>593</v>
      </c>
      <c r="M640" s="179" t="s">
        <v>843</v>
      </c>
      <c r="N640" s="180">
        <v>542909</v>
      </c>
      <c r="O640" s="173">
        <v>20532</v>
      </c>
      <c r="P640" s="173" t="s">
        <v>844</v>
      </c>
      <c r="Q640" s="176" t="s">
        <v>846</v>
      </c>
      <c r="R640" s="176" t="s">
        <v>724</v>
      </c>
      <c r="S640" s="173" t="s">
        <v>595</v>
      </c>
    </row>
    <row r="641" spans="1:19" s="181" customFormat="1" ht="14.4" customHeight="1">
      <c r="A641" s="172" t="s">
        <v>737</v>
      </c>
      <c r="B641" s="173" t="s">
        <v>610</v>
      </c>
      <c r="C641" s="174" t="s">
        <v>723</v>
      </c>
      <c r="D641" s="173">
        <v>104</v>
      </c>
      <c r="E641" s="175">
        <v>7617977430223</v>
      </c>
      <c r="F641" s="20"/>
      <c r="G641" s="182"/>
      <c r="H641" s="182"/>
      <c r="I641" s="177">
        <v>229.99</v>
      </c>
      <c r="J641" s="176">
        <f t="shared" si="20"/>
        <v>0</v>
      </c>
      <c r="K641" s="149">
        <f t="shared" si="21"/>
        <v>0</v>
      </c>
      <c r="L641" s="178" t="s">
        <v>593</v>
      </c>
      <c r="M641" s="179" t="s">
        <v>843</v>
      </c>
      <c r="N641" s="180">
        <v>542909</v>
      </c>
      <c r="O641" s="173">
        <v>31800</v>
      </c>
      <c r="P641" s="173" t="s">
        <v>844</v>
      </c>
      <c r="Q641" s="176" t="s">
        <v>846</v>
      </c>
      <c r="R641" s="176" t="s">
        <v>724</v>
      </c>
      <c r="S641" s="173" t="s">
        <v>595</v>
      </c>
    </row>
    <row r="642" spans="1:19" s="181" customFormat="1" ht="14.4" customHeight="1">
      <c r="A642" s="172" t="s">
        <v>738</v>
      </c>
      <c r="B642" s="173" t="s">
        <v>610</v>
      </c>
      <c r="C642" s="174" t="s">
        <v>723</v>
      </c>
      <c r="D642" s="173">
        <v>116</v>
      </c>
      <c r="E642" s="175">
        <v>7617977430483</v>
      </c>
      <c r="F642" s="20"/>
      <c r="G642" s="182"/>
      <c r="H642" s="182"/>
      <c r="I642" s="177">
        <v>229.99</v>
      </c>
      <c r="J642" s="176">
        <f t="shared" si="20"/>
        <v>0</v>
      </c>
      <c r="K642" s="149">
        <f t="shared" si="21"/>
        <v>0</v>
      </c>
      <c r="L642" s="178" t="s">
        <v>593</v>
      </c>
      <c r="M642" s="179" t="s">
        <v>843</v>
      </c>
      <c r="N642" s="180">
        <v>542909</v>
      </c>
      <c r="O642" s="173">
        <v>31800</v>
      </c>
      <c r="P642" s="173" t="s">
        <v>844</v>
      </c>
      <c r="Q642" s="176" t="s">
        <v>846</v>
      </c>
      <c r="R642" s="176" t="s">
        <v>724</v>
      </c>
      <c r="S642" s="173" t="s">
        <v>595</v>
      </c>
    </row>
    <row r="643" spans="1:19" s="181" customFormat="1" ht="14.4" customHeight="1">
      <c r="A643" s="172" t="s">
        <v>739</v>
      </c>
      <c r="B643" s="173" t="s">
        <v>610</v>
      </c>
      <c r="C643" s="174" t="s">
        <v>723</v>
      </c>
      <c r="D643" s="173">
        <v>128</v>
      </c>
      <c r="E643" s="175">
        <v>7617977430261</v>
      </c>
      <c r="F643" s="20"/>
      <c r="G643" s="182"/>
      <c r="H643" s="182"/>
      <c r="I643" s="177">
        <v>229.99</v>
      </c>
      <c r="J643" s="176">
        <f t="shared" si="20"/>
        <v>0</v>
      </c>
      <c r="K643" s="149">
        <f t="shared" si="21"/>
        <v>0</v>
      </c>
      <c r="L643" s="178" t="s">
        <v>593</v>
      </c>
      <c r="M643" s="179" t="s">
        <v>843</v>
      </c>
      <c r="N643" s="180">
        <v>542909</v>
      </c>
      <c r="O643" s="173">
        <v>31800</v>
      </c>
      <c r="P643" s="173" t="s">
        <v>844</v>
      </c>
      <c r="Q643" s="176" t="s">
        <v>846</v>
      </c>
      <c r="R643" s="176" t="s">
        <v>724</v>
      </c>
      <c r="S643" s="173" t="s">
        <v>595</v>
      </c>
    </row>
    <row r="644" spans="1:19" s="181" customFormat="1" ht="14.4" customHeight="1">
      <c r="A644" s="172" t="s">
        <v>740</v>
      </c>
      <c r="B644" s="173" t="s">
        <v>610</v>
      </c>
      <c r="C644" s="174" t="s">
        <v>723</v>
      </c>
      <c r="D644" s="173">
        <v>140</v>
      </c>
      <c r="E644" s="175">
        <v>7617977430292</v>
      </c>
      <c r="F644" s="20"/>
      <c r="G644" s="182"/>
      <c r="H644" s="182"/>
      <c r="I644" s="177">
        <v>229.99</v>
      </c>
      <c r="J644" s="176">
        <f t="shared" si="20"/>
        <v>0</v>
      </c>
      <c r="K644" s="149">
        <f t="shared" si="21"/>
        <v>0</v>
      </c>
      <c r="L644" s="178" t="s">
        <v>593</v>
      </c>
      <c r="M644" s="179" t="s">
        <v>843</v>
      </c>
      <c r="N644" s="180">
        <v>542909</v>
      </c>
      <c r="O644" s="173">
        <v>31800</v>
      </c>
      <c r="P644" s="173" t="s">
        <v>844</v>
      </c>
      <c r="Q644" s="176" t="s">
        <v>846</v>
      </c>
      <c r="R644" s="176" t="s">
        <v>724</v>
      </c>
      <c r="S644" s="173" t="s">
        <v>595</v>
      </c>
    </row>
    <row r="645" spans="1:19" s="181" customFormat="1" ht="14.4" customHeight="1">
      <c r="A645" s="172" t="s">
        <v>741</v>
      </c>
      <c r="B645" s="173" t="s">
        <v>610</v>
      </c>
      <c r="C645" s="174" t="s">
        <v>723</v>
      </c>
      <c r="D645" s="173">
        <v>152</v>
      </c>
      <c r="E645" s="175">
        <v>7617977430117</v>
      </c>
      <c r="F645" s="20"/>
      <c r="G645" s="182"/>
      <c r="H645" s="182"/>
      <c r="I645" s="177">
        <v>229.99</v>
      </c>
      <c r="J645" s="176">
        <f t="shared" si="20"/>
        <v>0</v>
      </c>
      <c r="K645" s="149">
        <f t="shared" si="21"/>
        <v>0</v>
      </c>
      <c r="L645" s="178" t="s">
        <v>593</v>
      </c>
      <c r="M645" s="179" t="s">
        <v>843</v>
      </c>
      <c r="N645" s="180">
        <v>542909</v>
      </c>
      <c r="O645" s="173">
        <v>31800</v>
      </c>
      <c r="P645" s="173" t="s">
        <v>844</v>
      </c>
      <c r="Q645" s="176" t="s">
        <v>846</v>
      </c>
      <c r="R645" s="176" t="s">
        <v>724</v>
      </c>
      <c r="S645" s="173" t="s">
        <v>595</v>
      </c>
    </row>
    <row r="646" spans="1:19" s="181" customFormat="1" ht="14.4" customHeight="1">
      <c r="A646" s="172" t="s">
        <v>742</v>
      </c>
      <c r="B646" s="173" t="s">
        <v>610</v>
      </c>
      <c r="C646" s="174" t="s">
        <v>723</v>
      </c>
      <c r="D646" s="173">
        <v>164</v>
      </c>
      <c r="E646" s="175">
        <v>7617977430216</v>
      </c>
      <c r="F646" s="20"/>
      <c r="G646" s="182"/>
      <c r="H646" s="182"/>
      <c r="I646" s="177">
        <v>229.99</v>
      </c>
      <c r="J646" s="176">
        <f t="shared" si="20"/>
        <v>0</v>
      </c>
      <c r="K646" s="149">
        <f t="shared" si="21"/>
        <v>0</v>
      </c>
      <c r="L646" s="178" t="s">
        <v>593</v>
      </c>
      <c r="M646" s="179" t="s">
        <v>843</v>
      </c>
      <c r="N646" s="180">
        <v>542909</v>
      </c>
      <c r="O646" s="173">
        <v>31800</v>
      </c>
      <c r="P646" s="173" t="s">
        <v>844</v>
      </c>
      <c r="Q646" s="176" t="s">
        <v>846</v>
      </c>
      <c r="R646" s="176" t="s">
        <v>724</v>
      </c>
      <c r="S646" s="173" t="s">
        <v>595</v>
      </c>
    </row>
    <row r="647" spans="1:19" s="181" customFormat="1" ht="14.4" customHeight="1">
      <c r="A647" s="172" t="s">
        <v>745</v>
      </c>
      <c r="B647" s="173" t="s">
        <v>597</v>
      </c>
      <c r="C647" s="174" t="s">
        <v>744</v>
      </c>
      <c r="D647" s="173">
        <v>104</v>
      </c>
      <c r="E647" s="175">
        <v>7617977433361</v>
      </c>
      <c r="F647" s="20"/>
      <c r="G647" s="176"/>
      <c r="H647" s="176"/>
      <c r="I647" s="177">
        <v>299.99</v>
      </c>
      <c r="J647" s="176">
        <f t="shared" si="20"/>
        <v>0</v>
      </c>
      <c r="K647" s="149">
        <f t="shared" si="21"/>
        <v>0</v>
      </c>
      <c r="L647" s="178" t="s">
        <v>593</v>
      </c>
      <c r="M647" s="179" t="s">
        <v>843</v>
      </c>
      <c r="N647" s="180">
        <v>543089</v>
      </c>
      <c r="O647" s="173">
        <v>15000</v>
      </c>
      <c r="P647" s="173" t="s">
        <v>844</v>
      </c>
      <c r="Q647" s="176" t="s">
        <v>846</v>
      </c>
      <c r="R647" s="176" t="s">
        <v>724</v>
      </c>
      <c r="S647" s="173" t="s">
        <v>595</v>
      </c>
    </row>
    <row r="648" spans="1:19" s="181" customFormat="1" ht="14.4" customHeight="1">
      <c r="A648" s="172" t="s">
        <v>746</v>
      </c>
      <c r="B648" s="173" t="s">
        <v>597</v>
      </c>
      <c r="C648" s="174" t="s">
        <v>744</v>
      </c>
      <c r="D648" s="173">
        <v>116</v>
      </c>
      <c r="E648" s="175">
        <v>7617977433187</v>
      </c>
      <c r="F648" s="20"/>
      <c r="G648" s="176"/>
      <c r="H648" s="176"/>
      <c r="I648" s="177">
        <v>299.99</v>
      </c>
      <c r="J648" s="176">
        <f t="shared" si="20"/>
        <v>0</v>
      </c>
      <c r="K648" s="149">
        <f t="shared" si="21"/>
        <v>0</v>
      </c>
      <c r="L648" s="178" t="s">
        <v>593</v>
      </c>
      <c r="M648" s="179" t="s">
        <v>843</v>
      </c>
      <c r="N648" s="180">
        <v>543089</v>
      </c>
      <c r="O648" s="173">
        <v>15000</v>
      </c>
      <c r="P648" s="173" t="s">
        <v>844</v>
      </c>
      <c r="Q648" s="176" t="s">
        <v>846</v>
      </c>
      <c r="R648" s="176" t="s">
        <v>724</v>
      </c>
      <c r="S648" s="173" t="s">
        <v>595</v>
      </c>
    </row>
    <row r="649" spans="1:19" s="181" customFormat="1" ht="14.4" customHeight="1">
      <c r="A649" s="172" t="s">
        <v>747</v>
      </c>
      <c r="B649" s="173" t="s">
        <v>597</v>
      </c>
      <c r="C649" s="174" t="s">
        <v>744</v>
      </c>
      <c r="D649" s="173">
        <v>128</v>
      </c>
      <c r="E649" s="175">
        <v>7617977433163</v>
      </c>
      <c r="F649" s="20"/>
      <c r="G649" s="176"/>
      <c r="H649" s="176"/>
      <c r="I649" s="177">
        <v>299.99</v>
      </c>
      <c r="J649" s="176">
        <f t="shared" si="20"/>
        <v>0</v>
      </c>
      <c r="K649" s="149">
        <f t="shared" si="21"/>
        <v>0</v>
      </c>
      <c r="L649" s="178" t="s">
        <v>593</v>
      </c>
      <c r="M649" s="179" t="s">
        <v>843</v>
      </c>
      <c r="N649" s="180">
        <v>543089</v>
      </c>
      <c r="O649" s="173">
        <v>15000</v>
      </c>
      <c r="P649" s="173" t="s">
        <v>844</v>
      </c>
      <c r="Q649" s="176" t="s">
        <v>846</v>
      </c>
      <c r="R649" s="176" t="s">
        <v>724</v>
      </c>
      <c r="S649" s="173" t="s">
        <v>595</v>
      </c>
    </row>
    <row r="650" spans="1:19" s="181" customFormat="1" ht="14.4" customHeight="1">
      <c r="A650" s="172" t="s">
        <v>748</v>
      </c>
      <c r="B650" s="173" t="s">
        <v>597</v>
      </c>
      <c r="C650" s="174" t="s">
        <v>744</v>
      </c>
      <c r="D650" s="173">
        <v>140</v>
      </c>
      <c r="E650" s="175">
        <v>7617977433392</v>
      </c>
      <c r="F650" s="20"/>
      <c r="G650" s="176"/>
      <c r="H650" s="176"/>
      <c r="I650" s="177">
        <v>299.99</v>
      </c>
      <c r="J650" s="176">
        <f t="shared" ref="J650:J713" si="22">H650+G650+F650</f>
        <v>0</v>
      </c>
      <c r="K650" s="149">
        <f t="shared" ref="K650:K713" si="23">I650*J650</f>
        <v>0</v>
      </c>
      <c r="L650" s="178" t="s">
        <v>593</v>
      </c>
      <c r="M650" s="179" t="s">
        <v>843</v>
      </c>
      <c r="N650" s="180">
        <v>543089</v>
      </c>
      <c r="O650" s="173">
        <v>15000</v>
      </c>
      <c r="P650" s="173" t="s">
        <v>844</v>
      </c>
      <c r="Q650" s="176" t="s">
        <v>846</v>
      </c>
      <c r="R650" s="176" t="s">
        <v>724</v>
      </c>
      <c r="S650" s="173" t="s">
        <v>595</v>
      </c>
    </row>
    <row r="651" spans="1:19" s="181" customFormat="1" ht="14.4" customHeight="1">
      <c r="A651" s="172" t="s">
        <v>749</v>
      </c>
      <c r="B651" s="173" t="s">
        <v>597</v>
      </c>
      <c r="C651" s="174" t="s">
        <v>744</v>
      </c>
      <c r="D651" s="173">
        <v>152</v>
      </c>
      <c r="E651" s="175">
        <v>7617977433194</v>
      </c>
      <c r="F651" s="20"/>
      <c r="G651" s="176"/>
      <c r="H651" s="176"/>
      <c r="I651" s="177">
        <v>299.99</v>
      </c>
      <c r="J651" s="176">
        <f t="shared" si="22"/>
        <v>0</v>
      </c>
      <c r="K651" s="149">
        <f t="shared" si="23"/>
        <v>0</v>
      </c>
      <c r="L651" s="178" t="s">
        <v>593</v>
      </c>
      <c r="M651" s="179" t="s">
        <v>843</v>
      </c>
      <c r="N651" s="180">
        <v>543089</v>
      </c>
      <c r="O651" s="173">
        <v>15000</v>
      </c>
      <c r="P651" s="173" t="s">
        <v>844</v>
      </c>
      <c r="Q651" s="176" t="s">
        <v>846</v>
      </c>
      <c r="R651" s="176" t="s">
        <v>724</v>
      </c>
      <c r="S651" s="173" t="s">
        <v>595</v>
      </c>
    </row>
    <row r="652" spans="1:19" s="181" customFormat="1" ht="14.4" customHeight="1">
      <c r="A652" s="172" t="s">
        <v>750</v>
      </c>
      <c r="B652" s="173" t="s">
        <v>597</v>
      </c>
      <c r="C652" s="174" t="s">
        <v>744</v>
      </c>
      <c r="D652" s="173">
        <v>164</v>
      </c>
      <c r="E652" s="175">
        <v>7617977433354</v>
      </c>
      <c r="F652" s="20"/>
      <c r="G652" s="176"/>
      <c r="H652" s="176"/>
      <c r="I652" s="177">
        <v>299.99</v>
      </c>
      <c r="J652" s="176">
        <f t="shared" si="22"/>
        <v>0</v>
      </c>
      <c r="K652" s="149">
        <f t="shared" si="23"/>
        <v>0</v>
      </c>
      <c r="L652" s="178" t="s">
        <v>593</v>
      </c>
      <c r="M652" s="179" t="s">
        <v>843</v>
      </c>
      <c r="N652" s="180">
        <v>543089</v>
      </c>
      <c r="O652" s="173">
        <v>15000</v>
      </c>
      <c r="P652" s="173" t="s">
        <v>844</v>
      </c>
      <c r="Q652" s="176" t="s">
        <v>846</v>
      </c>
      <c r="R652" s="176" t="s">
        <v>724</v>
      </c>
      <c r="S652" s="173" t="s">
        <v>595</v>
      </c>
    </row>
    <row r="653" spans="1:19" s="181" customFormat="1" ht="14.4" customHeight="1">
      <c r="A653" s="172" t="s">
        <v>751</v>
      </c>
      <c r="B653" s="173" t="s">
        <v>697</v>
      </c>
      <c r="C653" s="174" t="s">
        <v>744</v>
      </c>
      <c r="D653" s="173">
        <v>104</v>
      </c>
      <c r="E653" s="175">
        <v>7617977433293</v>
      </c>
      <c r="F653" s="20"/>
      <c r="G653" s="176"/>
      <c r="H653" s="176"/>
      <c r="I653" s="177">
        <v>299.99</v>
      </c>
      <c r="J653" s="176">
        <f t="shared" si="22"/>
        <v>0</v>
      </c>
      <c r="K653" s="149">
        <f t="shared" si="23"/>
        <v>0</v>
      </c>
      <c r="L653" s="178" t="s">
        <v>593</v>
      </c>
      <c r="M653" s="179" t="s">
        <v>843</v>
      </c>
      <c r="N653" s="180">
        <v>543089</v>
      </c>
      <c r="O653" s="173">
        <v>20532</v>
      </c>
      <c r="P653" s="173" t="s">
        <v>844</v>
      </c>
      <c r="Q653" s="176" t="s">
        <v>846</v>
      </c>
      <c r="R653" s="176" t="s">
        <v>724</v>
      </c>
      <c r="S653" s="173" t="s">
        <v>595</v>
      </c>
    </row>
    <row r="654" spans="1:19" s="181" customFormat="1" ht="14.4" customHeight="1">
      <c r="A654" s="172" t="s">
        <v>752</v>
      </c>
      <c r="B654" s="173" t="s">
        <v>697</v>
      </c>
      <c r="C654" s="174" t="s">
        <v>744</v>
      </c>
      <c r="D654" s="173">
        <v>116</v>
      </c>
      <c r="E654" s="175">
        <v>7617977433330</v>
      </c>
      <c r="F654" s="20"/>
      <c r="G654" s="176"/>
      <c r="H654" s="176"/>
      <c r="I654" s="177">
        <v>299.99</v>
      </c>
      <c r="J654" s="176">
        <f t="shared" si="22"/>
        <v>0</v>
      </c>
      <c r="K654" s="149">
        <f t="shared" si="23"/>
        <v>0</v>
      </c>
      <c r="L654" s="178" t="s">
        <v>593</v>
      </c>
      <c r="M654" s="179" t="s">
        <v>843</v>
      </c>
      <c r="N654" s="180">
        <v>543089</v>
      </c>
      <c r="O654" s="173">
        <v>20532</v>
      </c>
      <c r="P654" s="173" t="s">
        <v>844</v>
      </c>
      <c r="Q654" s="176" t="s">
        <v>846</v>
      </c>
      <c r="R654" s="176" t="s">
        <v>724</v>
      </c>
      <c r="S654" s="173" t="s">
        <v>595</v>
      </c>
    </row>
    <row r="655" spans="1:19" s="181" customFormat="1" ht="14.4" customHeight="1">
      <c r="A655" s="172" t="s">
        <v>753</v>
      </c>
      <c r="B655" s="173" t="s">
        <v>697</v>
      </c>
      <c r="C655" s="174" t="s">
        <v>744</v>
      </c>
      <c r="D655" s="173">
        <v>128</v>
      </c>
      <c r="E655" s="175">
        <v>7617977433248</v>
      </c>
      <c r="F655" s="20"/>
      <c r="G655" s="176"/>
      <c r="H655" s="176"/>
      <c r="I655" s="177">
        <v>299.99</v>
      </c>
      <c r="J655" s="176">
        <f t="shared" si="22"/>
        <v>0</v>
      </c>
      <c r="K655" s="149">
        <f t="shared" si="23"/>
        <v>0</v>
      </c>
      <c r="L655" s="178" t="s">
        <v>593</v>
      </c>
      <c r="M655" s="179" t="s">
        <v>843</v>
      </c>
      <c r="N655" s="180">
        <v>543089</v>
      </c>
      <c r="O655" s="173">
        <v>20532</v>
      </c>
      <c r="P655" s="173" t="s">
        <v>844</v>
      </c>
      <c r="Q655" s="176" t="s">
        <v>846</v>
      </c>
      <c r="R655" s="176" t="s">
        <v>724</v>
      </c>
      <c r="S655" s="173" t="s">
        <v>595</v>
      </c>
    </row>
    <row r="656" spans="1:19" s="181" customFormat="1" ht="14.4" customHeight="1">
      <c r="A656" s="172" t="s">
        <v>754</v>
      </c>
      <c r="B656" s="173" t="s">
        <v>697</v>
      </c>
      <c r="C656" s="174" t="s">
        <v>744</v>
      </c>
      <c r="D656" s="173">
        <v>140</v>
      </c>
      <c r="E656" s="175">
        <v>7617977433316</v>
      </c>
      <c r="F656" s="20"/>
      <c r="G656" s="176"/>
      <c r="H656" s="176"/>
      <c r="I656" s="177">
        <v>299.99</v>
      </c>
      <c r="J656" s="176">
        <f t="shared" si="22"/>
        <v>0</v>
      </c>
      <c r="K656" s="149">
        <f t="shared" si="23"/>
        <v>0</v>
      </c>
      <c r="L656" s="178" t="s">
        <v>593</v>
      </c>
      <c r="M656" s="179" t="s">
        <v>843</v>
      </c>
      <c r="N656" s="180">
        <v>543089</v>
      </c>
      <c r="O656" s="173">
        <v>20532</v>
      </c>
      <c r="P656" s="173" t="s">
        <v>844</v>
      </c>
      <c r="Q656" s="176" t="s">
        <v>846</v>
      </c>
      <c r="R656" s="176" t="s">
        <v>724</v>
      </c>
      <c r="S656" s="173" t="s">
        <v>595</v>
      </c>
    </row>
    <row r="657" spans="1:19" s="181" customFormat="1" ht="14.4" customHeight="1">
      <c r="A657" s="172" t="s">
        <v>755</v>
      </c>
      <c r="B657" s="173" t="s">
        <v>697</v>
      </c>
      <c r="C657" s="174" t="s">
        <v>744</v>
      </c>
      <c r="D657" s="173">
        <v>152</v>
      </c>
      <c r="E657" s="175">
        <v>7617977433309</v>
      </c>
      <c r="F657" s="20"/>
      <c r="G657" s="176"/>
      <c r="H657" s="176"/>
      <c r="I657" s="177">
        <v>299.99</v>
      </c>
      <c r="J657" s="176">
        <f t="shared" si="22"/>
        <v>0</v>
      </c>
      <c r="K657" s="149">
        <f t="shared" si="23"/>
        <v>0</v>
      </c>
      <c r="L657" s="178" t="s">
        <v>593</v>
      </c>
      <c r="M657" s="179" t="s">
        <v>843</v>
      </c>
      <c r="N657" s="180">
        <v>543089</v>
      </c>
      <c r="O657" s="173">
        <v>20532</v>
      </c>
      <c r="P657" s="173" t="s">
        <v>844</v>
      </c>
      <c r="Q657" s="176" t="s">
        <v>846</v>
      </c>
      <c r="R657" s="176" t="s">
        <v>724</v>
      </c>
      <c r="S657" s="173" t="s">
        <v>595</v>
      </c>
    </row>
    <row r="658" spans="1:19" s="181" customFormat="1" ht="14.4" customHeight="1">
      <c r="A658" s="172" t="s">
        <v>756</v>
      </c>
      <c r="B658" s="173" t="s">
        <v>697</v>
      </c>
      <c r="C658" s="174" t="s">
        <v>744</v>
      </c>
      <c r="D658" s="173">
        <v>164</v>
      </c>
      <c r="E658" s="175">
        <v>7617977433378</v>
      </c>
      <c r="F658" s="20"/>
      <c r="G658" s="176"/>
      <c r="H658" s="176"/>
      <c r="I658" s="177">
        <v>299.99</v>
      </c>
      <c r="J658" s="176">
        <f t="shared" si="22"/>
        <v>0</v>
      </c>
      <c r="K658" s="149">
        <f t="shared" si="23"/>
        <v>0</v>
      </c>
      <c r="L658" s="178" t="s">
        <v>593</v>
      </c>
      <c r="M658" s="179" t="s">
        <v>843</v>
      </c>
      <c r="N658" s="180">
        <v>543089</v>
      </c>
      <c r="O658" s="173">
        <v>20532</v>
      </c>
      <c r="P658" s="173" t="s">
        <v>844</v>
      </c>
      <c r="Q658" s="176" t="s">
        <v>846</v>
      </c>
      <c r="R658" s="176" t="s">
        <v>724</v>
      </c>
      <c r="S658" s="173" t="s">
        <v>595</v>
      </c>
    </row>
    <row r="659" spans="1:19" s="181" customFormat="1" ht="14.4" customHeight="1">
      <c r="A659" s="172" t="s">
        <v>757</v>
      </c>
      <c r="B659" s="173" t="s">
        <v>610</v>
      </c>
      <c r="C659" s="174" t="s">
        <v>744</v>
      </c>
      <c r="D659" s="173">
        <v>104</v>
      </c>
      <c r="E659" s="175">
        <v>7617977433200</v>
      </c>
      <c r="F659" s="20"/>
      <c r="G659" s="176"/>
      <c r="H659" s="176"/>
      <c r="I659" s="177">
        <v>299.99</v>
      </c>
      <c r="J659" s="176">
        <f t="shared" si="22"/>
        <v>0</v>
      </c>
      <c r="K659" s="149">
        <f t="shared" si="23"/>
        <v>0</v>
      </c>
      <c r="L659" s="178" t="s">
        <v>593</v>
      </c>
      <c r="M659" s="179" t="s">
        <v>843</v>
      </c>
      <c r="N659" s="180">
        <v>543089</v>
      </c>
      <c r="O659" s="173">
        <v>31800</v>
      </c>
      <c r="P659" s="173" t="s">
        <v>844</v>
      </c>
      <c r="Q659" s="176" t="s">
        <v>846</v>
      </c>
      <c r="R659" s="176" t="s">
        <v>724</v>
      </c>
      <c r="S659" s="173" t="s">
        <v>595</v>
      </c>
    </row>
    <row r="660" spans="1:19" s="181" customFormat="1" ht="14.4" customHeight="1">
      <c r="A660" s="172" t="s">
        <v>758</v>
      </c>
      <c r="B660" s="173" t="s">
        <v>610</v>
      </c>
      <c r="C660" s="174" t="s">
        <v>744</v>
      </c>
      <c r="D660" s="173">
        <v>116</v>
      </c>
      <c r="E660" s="175">
        <v>7617977433286</v>
      </c>
      <c r="F660" s="20"/>
      <c r="G660" s="176"/>
      <c r="H660" s="176"/>
      <c r="I660" s="177">
        <v>299.99</v>
      </c>
      <c r="J660" s="176">
        <f t="shared" si="22"/>
        <v>0</v>
      </c>
      <c r="K660" s="149">
        <f t="shared" si="23"/>
        <v>0</v>
      </c>
      <c r="L660" s="178" t="s">
        <v>593</v>
      </c>
      <c r="M660" s="179" t="s">
        <v>843</v>
      </c>
      <c r="N660" s="180">
        <v>543089</v>
      </c>
      <c r="O660" s="173">
        <v>31800</v>
      </c>
      <c r="P660" s="173" t="s">
        <v>844</v>
      </c>
      <c r="Q660" s="176" t="s">
        <v>846</v>
      </c>
      <c r="R660" s="176" t="s">
        <v>724</v>
      </c>
      <c r="S660" s="173" t="s">
        <v>595</v>
      </c>
    </row>
    <row r="661" spans="1:19" s="181" customFormat="1" ht="14.4" customHeight="1">
      <c r="A661" s="172" t="s">
        <v>759</v>
      </c>
      <c r="B661" s="173" t="s">
        <v>610</v>
      </c>
      <c r="C661" s="174" t="s">
        <v>744</v>
      </c>
      <c r="D661" s="173">
        <v>128</v>
      </c>
      <c r="E661" s="175">
        <v>7617977433217</v>
      </c>
      <c r="F661" s="20"/>
      <c r="G661" s="176"/>
      <c r="H661" s="176"/>
      <c r="I661" s="177">
        <v>299.99</v>
      </c>
      <c r="J661" s="176">
        <f t="shared" si="22"/>
        <v>0</v>
      </c>
      <c r="K661" s="149">
        <f t="shared" si="23"/>
        <v>0</v>
      </c>
      <c r="L661" s="178" t="s">
        <v>593</v>
      </c>
      <c r="M661" s="179" t="s">
        <v>843</v>
      </c>
      <c r="N661" s="180">
        <v>543089</v>
      </c>
      <c r="O661" s="173">
        <v>31800</v>
      </c>
      <c r="P661" s="173" t="s">
        <v>844</v>
      </c>
      <c r="Q661" s="176" t="s">
        <v>846</v>
      </c>
      <c r="R661" s="176" t="s">
        <v>724</v>
      </c>
      <c r="S661" s="173" t="s">
        <v>595</v>
      </c>
    </row>
    <row r="662" spans="1:19" s="181" customFormat="1" ht="14.4" customHeight="1">
      <c r="A662" s="172" t="s">
        <v>760</v>
      </c>
      <c r="B662" s="173" t="s">
        <v>610</v>
      </c>
      <c r="C662" s="174" t="s">
        <v>744</v>
      </c>
      <c r="D662" s="173">
        <v>140</v>
      </c>
      <c r="E662" s="175">
        <v>7617977433224</v>
      </c>
      <c r="F662" s="20"/>
      <c r="G662" s="176"/>
      <c r="H662" s="176"/>
      <c r="I662" s="177">
        <v>299.99</v>
      </c>
      <c r="J662" s="176">
        <f t="shared" si="22"/>
        <v>0</v>
      </c>
      <c r="K662" s="149">
        <f t="shared" si="23"/>
        <v>0</v>
      </c>
      <c r="L662" s="178" t="s">
        <v>593</v>
      </c>
      <c r="M662" s="179" t="s">
        <v>843</v>
      </c>
      <c r="N662" s="180">
        <v>543089</v>
      </c>
      <c r="O662" s="173">
        <v>31800</v>
      </c>
      <c r="P662" s="173" t="s">
        <v>844</v>
      </c>
      <c r="Q662" s="176" t="s">
        <v>846</v>
      </c>
      <c r="R662" s="176" t="s">
        <v>724</v>
      </c>
      <c r="S662" s="173" t="s">
        <v>595</v>
      </c>
    </row>
    <row r="663" spans="1:19" s="181" customFormat="1" ht="14.4" customHeight="1">
      <c r="A663" s="172" t="s">
        <v>761</v>
      </c>
      <c r="B663" s="173" t="s">
        <v>610</v>
      </c>
      <c r="C663" s="174" t="s">
        <v>744</v>
      </c>
      <c r="D663" s="173">
        <v>152</v>
      </c>
      <c r="E663" s="175">
        <v>7617977433279</v>
      </c>
      <c r="F663" s="20"/>
      <c r="G663" s="176"/>
      <c r="H663" s="176"/>
      <c r="I663" s="177">
        <v>299.99</v>
      </c>
      <c r="J663" s="176">
        <f t="shared" si="22"/>
        <v>0</v>
      </c>
      <c r="K663" s="149">
        <f t="shared" si="23"/>
        <v>0</v>
      </c>
      <c r="L663" s="178" t="s">
        <v>593</v>
      </c>
      <c r="M663" s="179" t="s">
        <v>843</v>
      </c>
      <c r="N663" s="180">
        <v>543089</v>
      </c>
      <c r="O663" s="173">
        <v>31800</v>
      </c>
      <c r="P663" s="173" t="s">
        <v>844</v>
      </c>
      <c r="Q663" s="176" t="s">
        <v>846</v>
      </c>
      <c r="R663" s="176" t="s">
        <v>724</v>
      </c>
      <c r="S663" s="173" t="s">
        <v>595</v>
      </c>
    </row>
    <row r="664" spans="1:19" s="181" customFormat="1" ht="14.4" customHeight="1">
      <c r="A664" s="172" t="s">
        <v>762</v>
      </c>
      <c r="B664" s="173" t="s">
        <v>610</v>
      </c>
      <c r="C664" s="174" t="s">
        <v>744</v>
      </c>
      <c r="D664" s="173">
        <v>164</v>
      </c>
      <c r="E664" s="175">
        <v>7617977433262</v>
      </c>
      <c r="F664" s="20"/>
      <c r="G664" s="176"/>
      <c r="H664" s="176"/>
      <c r="I664" s="177">
        <v>299.99</v>
      </c>
      <c r="J664" s="176">
        <f t="shared" si="22"/>
        <v>0</v>
      </c>
      <c r="K664" s="149">
        <f t="shared" si="23"/>
        <v>0</v>
      </c>
      <c r="L664" s="178" t="s">
        <v>593</v>
      </c>
      <c r="M664" s="179" t="s">
        <v>843</v>
      </c>
      <c r="N664" s="180">
        <v>543089</v>
      </c>
      <c r="O664" s="173">
        <v>31800</v>
      </c>
      <c r="P664" s="173" t="s">
        <v>844</v>
      </c>
      <c r="Q664" s="176" t="s">
        <v>846</v>
      </c>
      <c r="R664" s="176" t="s">
        <v>724</v>
      </c>
      <c r="S664" s="173" t="s">
        <v>595</v>
      </c>
    </row>
    <row r="665" spans="1:19" s="181" customFormat="1" ht="14.4" customHeight="1">
      <c r="A665" s="172" t="s">
        <v>833</v>
      </c>
      <c r="B665" s="173" t="s">
        <v>597</v>
      </c>
      <c r="C665" s="174" t="s">
        <v>834</v>
      </c>
      <c r="D665" s="173" t="s">
        <v>826</v>
      </c>
      <c r="E665" s="175">
        <v>7613361897573</v>
      </c>
      <c r="F665" s="20"/>
      <c r="G665" s="183"/>
      <c r="H665" s="183"/>
      <c r="I665" s="177">
        <v>109.99</v>
      </c>
      <c r="J665" s="176">
        <f t="shared" si="22"/>
        <v>0</v>
      </c>
      <c r="K665" s="149">
        <f t="shared" si="23"/>
        <v>0</v>
      </c>
      <c r="L665" s="178" t="s">
        <v>593</v>
      </c>
      <c r="M665" s="179" t="s">
        <v>843</v>
      </c>
      <c r="N665" s="180">
        <v>762679</v>
      </c>
      <c r="O665" s="173">
        <v>15000</v>
      </c>
      <c r="P665" s="173" t="s">
        <v>844</v>
      </c>
      <c r="Q665" s="176" t="s">
        <v>847</v>
      </c>
      <c r="R665" s="176" t="s">
        <v>827</v>
      </c>
      <c r="S665" s="173" t="s">
        <v>598</v>
      </c>
    </row>
    <row r="666" spans="1:19" s="181" customFormat="1" ht="14.4" customHeight="1">
      <c r="A666" s="172" t="s">
        <v>835</v>
      </c>
      <c r="B666" s="173" t="s">
        <v>610</v>
      </c>
      <c r="C666" s="174" t="s">
        <v>834</v>
      </c>
      <c r="D666" s="173" t="s">
        <v>826</v>
      </c>
      <c r="E666" s="175">
        <v>7617977438649</v>
      </c>
      <c r="F666" s="20"/>
      <c r="G666" s="183"/>
      <c r="H666" s="183"/>
      <c r="I666" s="177">
        <v>109.99</v>
      </c>
      <c r="J666" s="176">
        <f t="shared" si="22"/>
        <v>0</v>
      </c>
      <c r="K666" s="149">
        <f t="shared" si="23"/>
        <v>0</v>
      </c>
      <c r="L666" s="178" t="s">
        <v>593</v>
      </c>
      <c r="M666" s="179" t="s">
        <v>843</v>
      </c>
      <c r="N666" s="180">
        <v>762679</v>
      </c>
      <c r="O666" s="173">
        <v>31800</v>
      </c>
      <c r="P666" s="173" t="s">
        <v>844</v>
      </c>
      <c r="Q666" s="176" t="s">
        <v>847</v>
      </c>
      <c r="R666" s="176" t="s">
        <v>827</v>
      </c>
      <c r="S666" s="173" t="s">
        <v>595</v>
      </c>
    </row>
    <row r="667" spans="1:19" s="181" customFormat="1" ht="14.4" customHeight="1">
      <c r="A667" s="172" t="s">
        <v>840</v>
      </c>
      <c r="B667" s="173" t="s">
        <v>597</v>
      </c>
      <c r="C667" s="174" t="s">
        <v>842</v>
      </c>
      <c r="D667" s="173" t="s">
        <v>826</v>
      </c>
      <c r="E667" s="175">
        <v>7617977249092</v>
      </c>
      <c r="F667" s="20"/>
      <c r="G667" s="183"/>
      <c r="H667" s="183"/>
      <c r="I667" s="177">
        <v>139.99</v>
      </c>
      <c r="J667" s="176">
        <f t="shared" si="22"/>
        <v>0</v>
      </c>
      <c r="K667" s="149">
        <f t="shared" si="23"/>
        <v>0</v>
      </c>
      <c r="L667" s="178" t="s">
        <v>593</v>
      </c>
      <c r="M667" s="179" t="s">
        <v>843</v>
      </c>
      <c r="N667" s="180">
        <v>763969</v>
      </c>
      <c r="O667" s="173">
        <v>15000</v>
      </c>
      <c r="P667" s="173" t="s">
        <v>844</v>
      </c>
      <c r="Q667" s="176" t="s">
        <v>848</v>
      </c>
      <c r="R667" s="176" t="s">
        <v>836</v>
      </c>
      <c r="S667" s="173" t="s">
        <v>598</v>
      </c>
    </row>
    <row r="668" spans="1:19" s="181" customFormat="1" ht="14.4" customHeight="1">
      <c r="A668" s="172" t="s">
        <v>841</v>
      </c>
      <c r="B668" s="173" t="s">
        <v>610</v>
      </c>
      <c r="C668" s="174" t="s">
        <v>842</v>
      </c>
      <c r="D668" s="173" t="s">
        <v>826</v>
      </c>
      <c r="E668" s="175">
        <v>7617977439707</v>
      </c>
      <c r="F668" s="20"/>
      <c r="G668" s="183"/>
      <c r="H668" s="183"/>
      <c r="I668" s="177">
        <v>139.99</v>
      </c>
      <c r="J668" s="176">
        <f t="shared" si="22"/>
        <v>0</v>
      </c>
      <c r="K668" s="149">
        <f t="shared" si="23"/>
        <v>0</v>
      </c>
      <c r="L668" s="178" t="s">
        <v>593</v>
      </c>
      <c r="M668" s="179" t="s">
        <v>843</v>
      </c>
      <c r="N668" s="180">
        <v>763969</v>
      </c>
      <c r="O668" s="173">
        <v>31800</v>
      </c>
      <c r="P668" s="173" t="s">
        <v>844</v>
      </c>
      <c r="Q668" s="176" t="s">
        <v>848</v>
      </c>
      <c r="R668" s="176" t="s">
        <v>836</v>
      </c>
      <c r="S668" s="173" t="s">
        <v>595</v>
      </c>
    </row>
    <row r="669" spans="1:19" s="181" customFormat="1" ht="14.4" customHeight="1">
      <c r="A669" s="172" t="s">
        <v>604</v>
      </c>
      <c r="B669" s="173" t="s">
        <v>602</v>
      </c>
      <c r="C669" s="174" t="s">
        <v>849</v>
      </c>
      <c r="D669" s="173" t="s">
        <v>592</v>
      </c>
      <c r="E669" s="175">
        <v>7617977416661</v>
      </c>
      <c r="F669" s="20"/>
      <c r="G669" s="176"/>
      <c r="H669" s="176"/>
      <c r="I669" s="177">
        <v>499.99</v>
      </c>
      <c r="J669" s="176">
        <f t="shared" si="22"/>
        <v>0</v>
      </c>
      <c r="K669" s="149">
        <f t="shared" si="23"/>
        <v>0</v>
      </c>
      <c r="L669" s="178" t="s">
        <v>593</v>
      </c>
      <c r="M669" s="179" t="s">
        <v>850</v>
      </c>
      <c r="N669" s="180">
        <v>198091</v>
      </c>
      <c r="O669" s="173">
        <v>10183</v>
      </c>
      <c r="P669" s="173" t="s">
        <v>851</v>
      </c>
      <c r="Q669" s="176" t="s">
        <v>845</v>
      </c>
      <c r="R669" s="176" t="s">
        <v>594</v>
      </c>
      <c r="S669" s="173" t="s">
        <v>595</v>
      </c>
    </row>
    <row r="670" spans="1:19" s="181" customFormat="1" ht="14.4" customHeight="1">
      <c r="A670" s="172" t="s">
        <v>605</v>
      </c>
      <c r="B670" s="173" t="s">
        <v>602</v>
      </c>
      <c r="C670" s="174" t="s">
        <v>849</v>
      </c>
      <c r="D670" s="173" t="s">
        <v>181</v>
      </c>
      <c r="E670" s="175">
        <v>7617977416678</v>
      </c>
      <c r="F670" s="20"/>
      <c r="G670" s="176"/>
      <c r="H670" s="176"/>
      <c r="I670" s="177">
        <v>499.99</v>
      </c>
      <c r="J670" s="176">
        <f t="shared" si="22"/>
        <v>0</v>
      </c>
      <c r="K670" s="149">
        <f t="shared" si="23"/>
        <v>0</v>
      </c>
      <c r="L670" s="178" t="s">
        <v>593</v>
      </c>
      <c r="M670" s="179" t="s">
        <v>850</v>
      </c>
      <c r="N670" s="180">
        <v>198091</v>
      </c>
      <c r="O670" s="173">
        <v>10183</v>
      </c>
      <c r="P670" s="173" t="s">
        <v>851</v>
      </c>
      <c r="Q670" s="176" t="s">
        <v>845</v>
      </c>
      <c r="R670" s="176" t="s">
        <v>594</v>
      </c>
      <c r="S670" s="173" t="s">
        <v>595</v>
      </c>
    </row>
    <row r="671" spans="1:19" s="181" customFormat="1" ht="14.4" customHeight="1">
      <c r="A671" s="172" t="s">
        <v>606</v>
      </c>
      <c r="B671" s="173" t="s">
        <v>602</v>
      </c>
      <c r="C671" s="174" t="s">
        <v>849</v>
      </c>
      <c r="D671" s="173" t="s">
        <v>183</v>
      </c>
      <c r="E671" s="175">
        <v>7617977416647</v>
      </c>
      <c r="F671" s="20"/>
      <c r="G671" s="176"/>
      <c r="H671" s="176"/>
      <c r="I671" s="177">
        <v>499.99</v>
      </c>
      <c r="J671" s="176">
        <f t="shared" si="22"/>
        <v>0</v>
      </c>
      <c r="K671" s="149">
        <f t="shared" si="23"/>
        <v>0</v>
      </c>
      <c r="L671" s="178" t="s">
        <v>593</v>
      </c>
      <c r="M671" s="179" t="s">
        <v>850</v>
      </c>
      <c r="N671" s="180">
        <v>198091</v>
      </c>
      <c r="O671" s="173">
        <v>10183</v>
      </c>
      <c r="P671" s="173" t="s">
        <v>851</v>
      </c>
      <c r="Q671" s="176" t="s">
        <v>845</v>
      </c>
      <c r="R671" s="176" t="s">
        <v>594</v>
      </c>
      <c r="S671" s="173" t="s">
        <v>595</v>
      </c>
    </row>
    <row r="672" spans="1:19" s="181" customFormat="1" ht="14.4" customHeight="1">
      <c r="A672" s="172" t="s">
        <v>607</v>
      </c>
      <c r="B672" s="173" t="s">
        <v>602</v>
      </c>
      <c r="C672" s="174" t="s">
        <v>849</v>
      </c>
      <c r="D672" s="173" t="s">
        <v>185</v>
      </c>
      <c r="E672" s="175">
        <v>7617977416654</v>
      </c>
      <c r="F672" s="20"/>
      <c r="G672" s="176"/>
      <c r="H672" s="176"/>
      <c r="I672" s="177">
        <v>499.99</v>
      </c>
      <c r="J672" s="176">
        <f t="shared" si="22"/>
        <v>0</v>
      </c>
      <c r="K672" s="149">
        <f t="shared" si="23"/>
        <v>0</v>
      </c>
      <c r="L672" s="178" t="s">
        <v>593</v>
      </c>
      <c r="M672" s="179" t="s">
        <v>850</v>
      </c>
      <c r="N672" s="180">
        <v>198091</v>
      </c>
      <c r="O672" s="173">
        <v>10183</v>
      </c>
      <c r="P672" s="173" t="s">
        <v>851</v>
      </c>
      <c r="Q672" s="176" t="s">
        <v>845</v>
      </c>
      <c r="R672" s="176" t="s">
        <v>594</v>
      </c>
      <c r="S672" s="173" t="s">
        <v>595</v>
      </c>
    </row>
    <row r="673" spans="1:19" s="181" customFormat="1" ht="14.4" customHeight="1">
      <c r="A673" s="172" t="s">
        <v>608</v>
      </c>
      <c r="B673" s="173" t="s">
        <v>602</v>
      </c>
      <c r="C673" s="174" t="s">
        <v>849</v>
      </c>
      <c r="D673" s="173" t="s">
        <v>596</v>
      </c>
      <c r="E673" s="175">
        <v>7617977416760</v>
      </c>
      <c r="F673" s="20"/>
      <c r="G673" s="176"/>
      <c r="H673" s="176"/>
      <c r="I673" s="177">
        <v>499.99</v>
      </c>
      <c r="J673" s="176">
        <f t="shared" si="22"/>
        <v>0</v>
      </c>
      <c r="K673" s="149">
        <f t="shared" si="23"/>
        <v>0</v>
      </c>
      <c r="L673" s="178" t="s">
        <v>593</v>
      </c>
      <c r="M673" s="179" t="s">
        <v>850</v>
      </c>
      <c r="N673" s="180">
        <v>198091</v>
      </c>
      <c r="O673" s="173">
        <v>10183</v>
      </c>
      <c r="P673" s="173" t="s">
        <v>851</v>
      </c>
      <c r="Q673" s="176" t="s">
        <v>845</v>
      </c>
      <c r="R673" s="176" t="s">
        <v>594</v>
      </c>
      <c r="S673" s="173" t="s">
        <v>595</v>
      </c>
    </row>
    <row r="674" spans="1:19" s="181" customFormat="1" ht="14.4" customHeight="1">
      <c r="A674" s="172" t="s">
        <v>609</v>
      </c>
      <c r="B674" s="173" t="s">
        <v>610</v>
      </c>
      <c r="C674" s="174" t="s">
        <v>849</v>
      </c>
      <c r="D674" s="173" t="s">
        <v>592</v>
      </c>
      <c r="E674" s="175">
        <v>7617977416753</v>
      </c>
      <c r="F674" s="20"/>
      <c r="G674" s="176"/>
      <c r="H674" s="176"/>
      <c r="I674" s="177">
        <v>499.99</v>
      </c>
      <c r="J674" s="176">
        <f t="shared" si="22"/>
        <v>0</v>
      </c>
      <c r="K674" s="149">
        <f t="shared" si="23"/>
        <v>0</v>
      </c>
      <c r="L674" s="178" t="s">
        <v>593</v>
      </c>
      <c r="M674" s="179" t="s">
        <v>850</v>
      </c>
      <c r="N674" s="180">
        <v>198091</v>
      </c>
      <c r="O674" s="173">
        <v>31800</v>
      </c>
      <c r="P674" s="173" t="s">
        <v>851</v>
      </c>
      <c r="Q674" s="176" t="s">
        <v>845</v>
      </c>
      <c r="R674" s="176" t="s">
        <v>594</v>
      </c>
      <c r="S674" s="173" t="s">
        <v>595</v>
      </c>
    </row>
    <row r="675" spans="1:19" s="181" customFormat="1" ht="14.4" customHeight="1">
      <c r="A675" s="172" t="s">
        <v>611</v>
      </c>
      <c r="B675" s="173" t="s">
        <v>610</v>
      </c>
      <c r="C675" s="174" t="s">
        <v>849</v>
      </c>
      <c r="D675" s="173" t="s">
        <v>181</v>
      </c>
      <c r="E675" s="175">
        <v>7617977416692</v>
      </c>
      <c r="F675" s="20"/>
      <c r="G675" s="176"/>
      <c r="H675" s="176"/>
      <c r="I675" s="177">
        <v>499.99</v>
      </c>
      <c r="J675" s="176">
        <f t="shared" si="22"/>
        <v>0</v>
      </c>
      <c r="K675" s="149">
        <f t="shared" si="23"/>
        <v>0</v>
      </c>
      <c r="L675" s="178" t="s">
        <v>593</v>
      </c>
      <c r="M675" s="179" t="s">
        <v>850</v>
      </c>
      <c r="N675" s="180">
        <v>198091</v>
      </c>
      <c r="O675" s="173">
        <v>31800</v>
      </c>
      <c r="P675" s="173" t="s">
        <v>851</v>
      </c>
      <c r="Q675" s="176" t="s">
        <v>845</v>
      </c>
      <c r="R675" s="176" t="s">
        <v>594</v>
      </c>
      <c r="S675" s="173" t="s">
        <v>595</v>
      </c>
    </row>
    <row r="676" spans="1:19" s="181" customFormat="1" ht="14.4" customHeight="1">
      <c r="A676" s="172" t="s">
        <v>612</v>
      </c>
      <c r="B676" s="173" t="s">
        <v>610</v>
      </c>
      <c r="C676" s="174" t="s">
        <v>849</v>
      </c>
      <c r="D676" s="173" t="s">
        <v>183</v>
      </c>
      <c r="E676" s="175">
        <v>7617977416814</v>
      </c>
      <c r="F676" s="20"/>
      <c r="G676" s="176"/>
      <c r="H676" s="176"/>
      <c r="I676" s="177">
        <v>499.99</v>
      </c>
      <c r="J676" s="176">
        <f t="shared" si="22"/>
        <v>0</v>
      </c>
      <c r="K676" s="149">
        <f t="shared" si="23"/>
        <v>0</v>
      </c>
      <c r="L676" s="178" t="s">
        <v>593</v>
      </c>
      <c r="M676" s="179" t="s">
        <v>850</v>
      </c>
      <c r="N676" s="180">
        <v>198091</v>
      </c>
      <c r="O676" s="173">
        <v>31800</v>
      </c>
      <c r="P676" s="173" t="s">
        <v>851</v>
      </c>
      <c r="Q676" s="176" t="s">
        <v>845</v>
      </c>
      <c r="R676" s="176" t="s">
        <v>594</v>
      </c>
      <c r="S676" s="173" t="s">
        <v>595</v>
      </c>
    </row>
    <row r="677" spans="1:19" s="181" customFormat="1" ht="14.4" customHeight="1">
      <c r="A677" s="172" t="s">
        <v>613</v>
      </c>
      <c r="B677" s="173" t="s">
        <v>610</v>
      </c>
      <c r="C677" s="174" t="s">
        <v>849</v>
      </c>
      <c r="D677" s="173" t="s">
        <v>185</v>
      </c>
      <c r="E677" s="175">
        <v>7617977416708</v>
      </c>
      <c r="F677" s="20"/>
      <c r="G677" s="176"/>
      <c r="H677" s="176"/>
      <c r="I677" s="177">
        <v>499.99</v>
      </c>
      <c r="J677" s="176">
        <f t="shared" si="22"/>
        <v>0</v>
      </c>
      <c r="K677" s="149">
        <f t="shared" si="23"/>
        <v>0</v>
      </c>
      <c r="L677" s="178" t="s">
        <v>593</v>
      </c>
      <c r="M677" s="179" t="s">
        <v>850</v>
      </c>
      <c r="N677" s="180">
        <v>198091</v>
      </c>
      <c r="O677" s="173">
        <v>31800</v>
      </c>
      <c r="P677" s="173" t="s">
        <v>851</v>
      </c>
      <c r="Q677" s="176" t="s">
        <v>845</v>
      </c>
      <c r="R677" s="176" t="s">
        <v>594</v>
      </c>
      <c r="S677" s="173" t="s">
        <v>595</v>
      </c>
    </row>
    <row r="678" spans="1:19" s="181" customFormat="1" ht="14.4" customHeight="1">
      <c r="A678" s="172" t="s">
        <v>614</v>
      </c>
      <c r="B678" s="173" t="s">
        <v>610</v>
      </c>
      <c r="C678" s="174" t="s">
        <v>849</v>
      </c>
      <c r="D678" s="173" t="s">
        <v>596</v>
      </c>
      <c r="E678" s="175">
        <v>7617977416807</v>
      </c>
      <c r="F678" s="20"/>
      <c r="G678" s="176"/>
      <c r="H678" s="176"/>
      <c r="I678" s="177">
        <v>499.99</v>
      </c>
      <c r="J678" s="176">
        <f t="shared" si="22"/>
        <v>0</v>
      </c>
      <c r="K678" s="149">
        <f t="shared" si="23"/>
        <v>0</v>
      </c>
      <c r="L678" s="178" t="s">
        <v>593</v>
      </c>
      <c r="M678" s="179" t="s">
        <v>850</v>
      </c>
      <c r="N678" s="180">
        <v>198091</v>
      </c>
      <c r="O678" s="173">
        <v>31800</v>
      </c>
      <c r="P678" s="173" t="s">
        <v>851</v>
      </c>
      <c r="Q678" s="176" t="s">
        <v>845</v>
      </c>
      <c r="R678" s="176" t="s">
        <v>594</v>
      </c>
      <c r="S678" s="173" t="s">
        <v>595</v>
      </c>
    </row>
    <row r="679" spans="1:19" s="181" customFormat="1" ht="14.4" customHeight="1">
      <c r="A679" s="172" t="s">
        <v>615</v>
      </c>
      <c r="B679" s="173" t="s">
        <v>597</v>
      </c>
      <c r="C679" s="174" t="s">
        <v>852</v>
      </c>
      <c r="D679" s="173" t="s">
        <v>181</v>
      </c>
      <c r="E679" s="175">
        <v>7617977416869</v>
      </c>
      <c r="F679" s="20"/>
      <c r="G679" s="176"/>
      <c r="H679" s="176"/>
      <c r="I679" s="177">
        <v>499.99</v>
      </c>
      <c r="J679" s="176">
        <f t="shared" si="22"/>
        <v>0</v>
      </c>
      <c r="K679" s="149">
        <f t="shared" si="23"/>
        <v>0</v>
      </c>
      <c r="L679" s="178" t="s">
        <v>593</v>
      </c>
      <c r="M679" s="179" t="s">
        <v>853</v>
      </c>
      <c r="N679" s="180">
        <v>198092</v>
      </c>
      <c r="O679" s="173">
        <v>15000</v>
      </c>
      <c r="P679" s="173" t="s">
        <v>851</v>
      </c>
      <c r="Q679" s="176" t="s">
        <v>845</v>
      </c>
      <c r="R679" s="176" t="s">
        <v>594</v>
      </c>
      <c r="S679" s="173" t="s">
        <v>595</v>
      </c>
    </row>
    <row r="680" spans="1:19" s="181" customFormat="1" ht="14.4" customHeight="1">
      <c r="A680" s="172" t="s">
        <v>616</v>
      </c>
      <c r="B680" s="173" t="s">
        <v>597</v>
      </c>
      <c r="C680" s="174" t="s">
        <v>852</v>
      </c>
      <c r="D680" s="173" t="s">
        <v>183</v>
      </c>
      <c r="E680" s="175">
        <v>7617977416975</v>
      </c>
      <c r="F680" s="20"/>
      <c r="G680" s="176"/>
      <c r="H680" s="176"/>
      <c r="I680" s="177">
        <v>499.99</v>
      </c>
      <c r="J680" s="176">
        <f t="shared" si="22"/>
        <v>0</v>
      </c>
      <c r="K680" s="149">
        <f t="shared" si="23"/>
        <v>0</v>
      </c>
      <c r="L680" s="178" t="s">
        <v>593</v>
      </c>
      <c r="M680" s="179" t="s">
        <v>853</v>
      </c>
      <c r="N680" s="180">
        <v>198092</v>
      </c>
      <c r="O680" s="173">
        <v>15000</v>
      </c>
      <c r="P680" s="173" t="s">
        <v>851</v>
      </c>
      <c r="Q680" s="176" t="s">
        <v>845</v>
      </c>
      <c r="R680" s="176" t="s">
        <v>594</v>
      </c>
      <c r="S680" s="173" t="s">
        <v>595</v>
      </c>
    </row>
    <row r="681" spans="1:19" s="181" customFormat="1" ht="14.4" customHeight="1">
      <c r="A681" s="172" t="s">
        <v>617</v>
      </c>
      <c r="B681" s="173" t="s">
        <v>597</v>
      </c>
      <c r="C681" s="174" t="s">
        <v>852</v>
      </c>
      <c r="D681" s="173" t="s">
        <v>185</v>
      </c>
      <c r="E681" s="175">
        <v>7617977416968</v>
      </c>
      <c r="F681" s="20"/>
      <c r="G681" s="176"/>
      <c r="H681" s="176"/>
      <c r="I681" s="177">
        <v>499.99</v>
      </c>
      <c r="J681" s="176">
        <f t="shared" si="22"/>
        <v>0</v>
      </c>
      <c r="K681" s="149">
        <f t="shared" si="23"/>
        <v>0</v>
      </c>
      <c r="L681" s="178" t="s">
        <v>593</v>
      </c>
      <c r="M681" s="179" t="s">
        <v>853</v>
      </c>
      <c r="N681" s="180">
        <v>198092</v>
      </c>
      <c r="O681" s="173">
        <v>15000</v>
      </c>
      <c r="P681" s="173" t="s">
        <v>851</v>
      </c>
      <c r="Q681" s="176" t="s">
        <v>845</v>
      </c>
      <c r="R681" s="176" t="s">
        <v>594</v>
      </c>
      <c r="S681" s="173" t="s">
        <v>595</v>
      </c>
    </row>
    <row r="682" spans="1:19" s="181" customFormat="1" ht="14.4" customHeight="1">
      <c r="A682" s="172" t="s">
        <v>618</v>
      </c>
      <c r="B682" s="173" t="s">
        <v>597</v>
      </c>
      <c r="C682" s="174" t="s">
        <v>852</v>
      </c>
      <c r="D682" s="173" t="s">
        <v>596</v>
      </c>
      <c r="E682" s="175">
        <v>7617977417019</v>
      </c>
      <c r="F682" s="20"/>
      <c r="G682" s="176"/>
      <c r="H682" s="176"/>
      <c r="I682" s="177">
        <v>499.99</v>
      </c>
      <c r="J682" s="176">
        <f t="shared" si="22"/>
        <v>0</v>
      </c>
      <c r="K682" s="149">
        <f t="shared" si="23"/>
        <v>0</v>
      </c>
      <c r="L682" s="178" t="s">
        <v>593</v>
      </c>
      <c r="M682" s="179" t="s">
        <v>853</v>
      </c>
      <c r="N682" s="180">
        <v>198092</v>
      </c>
      <c r="O682" s="173">
        <v>15000</v>
      </c>
      <c r="P682" s="173" t="s">
        <v>851</v>
      </c>
      <c r="Q682" s="176" t="s">
        <v>845</v>
      </c>
      <c r="R682" s="176" t="s">
        <v>594</v>
      </c>
      <c r="S682" s="173" t="s">
        <v>595</v>
      </c>
    </row>
    <row r="683" spans="1:19" s="181" customFormat="1" ht="14.4" customHeight="1">
      <c r="A683" s="172" t="s">
        <v>619</v>
      </c>
      <c r="B683" s="173" t="s">
        <v>597</v>
      </c>
      <c r="C683" s="174" t="s">
        <v>852</v>
      </c>
      <c r="D683" s="173" t="s">
        <v>599</v>
      </c>
      <c r="E683" s="175">
        <v>7617977416906</v>
      </c>
      <c r="F683" s="20"/>
      <c r="G683" s="176"/>
      <c r="H683" s="176"/>
      <c r="I683" s="177">
        <v>499.99</v>
      </c>
      <c r="J683" s="176">
        <f t="shared" si="22"/>
        <v>0</v>
      </c>
      <c r="K683" s="149">
        <f t="shared" si="23"/>
        <v>0</v>
      </c>
      <c r="L683" s="178" t="s">
        <v>593</v>
      </c>
      <c r="M683" s="179" t="s">
        <v>853</v>
      </c>
      <c r="N683" s="180">
        <v>198092</v>
      </c>
      <c r="O683" s="173">
        <v>15000</v>
      </c>
      <c r="P683" s="173" t="s">
        <v>851</v>
      </c>
      <c r="Q683" s="176" t="s">
        <v>845</v>
      </c>
      <c r="R683" s="176" t="s">
        <v>594</v>
      </c>
      <c r="S683" s="173" t="s">
        <v>595</v>
      </c>
    </row>
    <row r="684" spans="1:19" s="181" customFormat="1" ht="14.4" customHeight="1">
      <c r="A684" s="172" t="s">
        <v>620</v>
      </c>
      <c r="B684" s="173" t="s">
        <v>603</v>
      </c>
      <c r="C684" s="174" t="s">
        <v>852</v>
      </c>
      <c r="D684" s="173" t="s">
        <v>181</v>
      </c>
      <c r="E684" s="175">
        <v>7617977417026</v>
      </c>
      <c r="F684" s="20"/>
      <c r="G684" s="176"/>
      <c r="H684" s="176"/>
      <c r="I684" s="177">
        <v>499.99</v>
      </c>
      <c r="J684" s="176">
        <f t="shared" si="22"/>
        <v>0</v>
      </c>
      <c r="K684" s="149">
        <f t="shared" si="23"/>
        <v>0</v>
      </c>
      <c r="L684" s="178" t="s">
        <v>593</v>
      </c>
      <c r="M684" s="179" t="s">
        <v>853</v>
      </c>
      <c r="N684" s="180">
        <v>198092</v>
      </c>
      <c r="O684" s="173">
        <v>20731</v>
      </c>
      <c r="P684" s="173" t="s">
        <v>851</v>
      </c>
      <c r="Q684" s="176" t="s">
        <v>845</v>
      </c>
      <c r="R684" s="176" t="s">
        <v>594</v>
      </c>
      <c r="S684" s="173" t="s">
        <v>595</v>
      </c>
    </row>
    <row r="685" spans="1:19" s="181" customFormat="1" ht="14.4" customHeight="1">
      <c r="A685" s="172" t="s">
        <v>621</v>
      </c>
      <c r="B685" s="173" t="s">
        <v>603</v>
      </c>
      <c r="C685" s="174" t="s">
        <v>852</v>
      </c>
      <c r="D685" s="173" t="s">
        <v>183</v>
      </c>
      <c r="E685" s="175">
        <v>7617977416852</v>
      </c>
      <c r="F685" s="20"/>
      <c r="G685" s="176"/>
      <c r="H685" s="176"/>
      <c r="I685" s="177">
        <v>499.99</v>
      </c>
      <c r="J685" s="176">
        <f t="shared" si="22"/>
        <v>0</v>
      </c>
      <c r="K685" s="149">
        <f t="shared" si="23"/>
        <v>0</v>
      </c>
      <c r="L685" s="178" t="s">
        <v>593</v>
      </c>
      <c r="M685" s="179" t="s">
        <v>853</v>
      </c>
      <c r="N685" s="180">
        <v>198092</v>
      </c>
      <c r="O685" s="173">
        <v>20731</v>
      </c>
      <c r="P685" s="173" t="s">
        <v>851</v>
      </c>
      <c r="Q685" s="176" t="s">
        <v>845</v>
      </c>
      <c r="R685" s="176" t="s">
        <v>594</v>
      </c>
      <c r="S685" s="173" t="s">
        <v>595</v>
      </c>
    </row>
    <row r="686" spans="1:19" s="181" customFormat="1" ht="14.4" customHeight="1">
      <c r="A686" s="172" t="s">
        <v>622</v>
      </c>
      <c r="B686" s="173" t="s">
        <v>603</v>
      </c>
      <c r="C686" s="174" t="s">
        <v>852</v>
      </c>
      <c r="D686" s="173" t="s">
        <v>185</v>
      </c>
      <c r="E686" s="175">
        <v>7617977416920</v>
      </c>
      <c r="F686" s="20"/>
      <c r="G686" s="176"/>
      <c r="H686" s="176"/>
      <c r="I686" s="177">
        <v>499.99</v>
      </c>
      <c r="J686" s="176">
        <f t="shared" si="22"/>
        <v>0</v>
      </c>
      <c r="K686" s="149">
        <f t="shared" si="23"/>
        <v>0</v>
      </c>
      <c r="L686" s="178" t="s">
        <v>593</v>
      </c>
      <c r="M686" s="179" t="s">
        <v>853</v>
      </c>
      <c r="N686" s="180">
        <v>198092</v>
      </c>
      <c r="O686" s="173">
        <v>20731</v>
      </c>
      <c r="P686" s="173" t="s">
        <v>851</v>
      </c>
      <c r="Q686" s="176" t="s">
        <v>845</v>
      </c>
      <c r="R686" s="176" t="s">
        <v>594</v>
      </c>
      <c r="S686" s="173" t="s">
        <v>595</v>
      </c>
    </row>
    <row r="687" spans="1:19" s="181" customFormat="1" ht="14.4" customHeight="1">
      <c r="A687" s="172" t="s">
        <v>623</v>
      </c>
      <c r="B687" s="173" t="s">
        <v>603</v>
      </c>
      <c r="C687" s="174" t="s">
        <v>852</v>
      </c>
      <c r="D687" s="173" t="s">
        <v>596</v>
      </c>
      <c r="E687" s="175">
        <v>7617977416951</v>
      </c>
      <c r="F687" s="20"/>
      <c r="G687" s="176"/>
      <c r="H687" s="176"/>
      <c r="I687" s="177">
        <v>499.99</v>
      </c>
      <c r="J687" s="176">
        <f t="shared" si="22"/>
        <v>0</v>
      </c>
      <c r="K687" s="149">
        <f t="shared" si="23"/>
        <v>0</v>
      </c>
      <c r="L687" s="178" t="s">
        <v>593</v>
      </c>
      <c r="M687" s="179" t="s">
        <v>853</v>
      </c>
      <c r="N687" s="180">
        <v>198092</v>
      </c>
      <c r="O687" s="173">
        <v>20731</v>
      </c>
      <c r="P687" s="173" t="s">
        <v>851</v>
      </c>
      <c r="Q687" s="176" t="s">
        <v>845</v>
      </c>
      <c r="R687" s="176" t="s">
        <v>594</v>
      </c>
      <c r="S687" s="173" t="s">
        <v>595</v>
      </c>
    </row>
    <row r="688" spans="1:19" s="181" customFormat="1" ht="14.4" customHeight="1">
      <c r="A688" s="172" t="s">
        <v>624</v>
      </c>
      <c r="B688" s="173" t="s">
        <v>603</v>
      </c>
      <c r="C688" s="174" t="s">
        <v>852</v>
      </c>
      <c r="D688" s="173" t="s">
        <v>599</v>
      </c>
      <c r="E688" s="175">
        <v>7617977416876</v>
      </c>
      <c r="F688" s="20"/>
      <c r="G688" s="176"/>
      <c r="H688" s="176"/>
      <c r="I688" s="177">
        <v>499.99</v>
      </c>
      <c r="J688" s="176">
        <f t="shared" si="22"/>
        <v>0</v>
      </c>
      <c r="K688" s="149">
        <f t="shared" si="23"/>
        <v>0</v>
      </c>
      <c r="L688" s="178" t="s">
        <v>593</v>
      </c>
      <c r="M688" s="179" t="s">
        <v>853</v>
      </c>
      <c r="N688" s="180">
        <v>198092</v>
      </c>
      <c r="O688" s="173">
        <v>20731</v>
      </c>
      <c r="P688" s="173" t="s">
        <v>851</v>
      </c>
      <c r="Q688" s="176" t="s">
        <v>845</v>
      </c>
      <c r="R688" s="176" t="s">
        <v>594</v>
      </c>
      <c r="S688" s="173" t="s">
        <v>595</v>
      </c>
    </row>
    <row r="689" spans="1:19" s="181" customFormat="1" ht="14.4" customHeight="1">
      <c r="A689" s="172" t="s">
        <v>625</v>
      </c>
      <c r="B689" s="173" t="s">
        <v>602</v>
      </c>
      <c r="C689" s="174" t="s">
        <v>626</v>
      </c>
      <c r="D689" s="173" t="s">
        <v>592</v>
      </c>
      <c r="E689" s="175">
        <v>7617977417156</v>
      </c>
      <c r="F689" s="20"/>
      <c r="G689" s="176"/>
      <c r="H689" s="176"/>
      <c r="I689" s="177">
        <v>469.99</v>
      </c>
      <c r="J689" s="176">
        <f t="shared" si="22"/>
        <v>0</v>
      </c>
      <c r="K689" s="149">
        <f t="shared" si="23"/>
        <v>0</v>
      </c>
      <c r="L689" s="178" t="s">
        <v>593</v>
      </c>
      <c r="M689" s="179" t="s">
        <v>850</v>
      </c>
      <c r="N689" s="180">
        <v>198101</v>
      </c>
      <c r="O689" s="173">
        <v>10183</v>
      </c>
      <c r="P689" s="173" t="s">
        <v>851</v>
      </c>
      <c r="Q689" s="176" t="s">
        <v>845</v>
      </c>
      <c r="R689" s="176" t="s">
        <v>594</v>
      </c>
      <c r="S689" s="173" t="s">
        <v>595</v>
      </c>
    </row>
    <row r="690" spans="1:19" s="181" customFormat="1" ht="14.4" customHeight="1">
      <c r="A690" s="172" t="s">
        <v>627</v>
      </c>
      <c r="B690" s="173" t="s">
        <v>602</v>
      </c>
      <c r="C690" s="174" t="s">
        <v>626</v>
      </c>
      <c r="D690" s="173" t="s">
        <v>181</v>
      </c>
      <c r="E690" s="175">
        <v>7617977417040</v>
      </c>
      <c r="F690" s="20"/>
      <c r="G690" s="176"/>
      <c r="H690" s="176"/>
      <c r="I690" s="177">
        <v>469.99</v>
      </c>
      <c r="J690" s="176">
        <f t="shared" si="22"/>
        <v>0</v>
      </c>
      <c r="K690" s="149">
        <f t="shared" si="23"/>
        <v>0</v>
      </c>
      <c r="L690" s="178" t="s">
        <v>593</v>
      </c>
      <c r="M690" s="179" t="s">
        <v>850</v>
      </c>
      <c r="N690" s="180">
        <v>198101</v>
      </c>
      <c r="O690" s="173">
        <v>10183</v>
      </c>
      <c r="P690" s="173" t="s">
        <v>851</v>
      </c>
      <c r="Q690" s="176" t="s">
        <v>845</v>
      </c>
      <c r="R690" s="176" t="s">
        <v>594</v>
      </c>
      <c r="S690" s="173" t="s">
        <v>595</v>
      </c>
    </row>
    <row r="691" spans="1:19" s="181" customFormat="1" ht="14.4" customHeight="1">
      <c r="A691" s="172" t="s">
        <v>628</v>
      </c>
      <c r="B691" s="173" t="s">
        <v>602</v>
      </c>
      <c r="C691" s="174" t="s">
        <v>626</v>
      </c>
      <c r="D691" s="173" t="s">
        <v>183</v>
      </c>
      <c r="E691" s="175">
        <v>7617977417118</v>
      </c>
      <c r="F691" s="20"/>
      <c r="G691" s="176"/>
      <c r="H691" s="176"/>
      <c r="I691" s="177">
        <v>469.99</v>
      </c>
      <c r="J691" s="176">
        <f t="shared" si="22"/>
        <v>0</v>
      </c>
      <c r="K691" s="149">
        <f t="shared" si="23"/>
        <v>0</v>
      </c>
      <c r="L691" s="178" t="s">
        <v>593</v>
      </c>
      <c r="M691" s="179" t="s">
        <v>850</v>
      </c>
      <c r="N691" s="180">
        <v>198101</v>
      </c>
      <c r="O691" s="173">
        <v>10183</v>
      </c>
      <c r="P691" s="173" t="s">
        <v>851</v>
      </c>
      <c r="Q691" s="176" t="s">
        <v>845</v>
      </c>
      <c r="R691" s="176" t="s">
        <v>594</v>
      </c>
      <c r="S691" s="173" t="s">
        <v>595</v>
      </c>
    </row>
    <row r="692" spans="1:19" s="181" customFormat="1" ht="14.4" customHeight="1">
      <c r="A692" s="172" t="s">
        <v>629</v>
      </c>
      <c r="B692" s="173" t="s">
        <v>602</v>
      </c>
      <c r="C692" s="174" t="s">
        <v>626</v>
      </c>
      <c r="D692" s="173" t="s">
        <v>185</v>
      </c>
      <c r="E692" s="175">
        <v>7617977417187</v>
      </c>
      <c r="F692" s="20"/>
      <c r="G692" s="176"/>
      <c r="H692" s="176"/>
      <c r="I692" s="177">
        <v>469.99</v>
      </c>
      <c r="J692" s="176">
        <f t="shared" si="22"/>
        <v>0</v>
      </c>
      <c r="K692" s="149">
        <f t="shared" si="23"/>
        <v>0</v>
      </c>
      <c r="L692" s="178" t="s">
        <v>593</v>
      </c>
      <c r="M692" s="179" t="s">
        <v>850</v>
      </c>
      <c r="N692" s="180">
        <v>198101</v>
      </c>
      <c r="O692" s="173">
        <v>10183</v>
      </c>
      <c r="P692" s="173" t="s">
        <v>851</v>
      </c>
      <c r="Q692" s="176" t="s">
        <v>845</v>
      </c>
      <c r="R692" s="176" t="s">
        <v>594</v>
      </c>
      <c r="S692" s="173" t="s">
        <v>595</v>
      </c>
    </row>
    <row r="693" spans="1:19" s="181" customFormat="1" ht="14.4" customHeight="1">
      <c r="A693" s="172" t="s">
        <v>630</v>
      </c>
      <c r="B693" s="173" t="s">
        <v>602</v>
      </c>
      <c r="C693" s="174" t="s">
        <v>626</v>
      </c>
      <c r="D693" s="173" t="s">
        <v>596</v>
      </c>
      <c r="E693" s="175">
        <v>7617977417217</v>
      </c>
      <c r="F693" s="20"/>
      <c r="G693" s="176"/>
      <c r="H693" s="176"/>
      <c r="I693" s="177">
        <v>469.99</v>
      </c>
      <c r="J693" s="176">
        <f t="shared" si="22"/>
        <v>0</v>
      </c>
      <c r="K693" s="149">
        <f t="shared" si="23"/>
        <v>0</v>
      </c>
      <c r="L693" s="178" t="s">
        <v>593</v>
      </c>
      <c r="M693" s="179" t="s">
        <v>850</v>
      </c>
      <c r="N693" s="180">
        <v>198101</v>
      </c>
      <c r="O693" s="173">
        <v>10183</v>
      </c>
      <c r="P693" s="173" t="s">
        <v>851</v>
      </c>
      <c r="Q693" s="176" t="s">
        <v>845</v>
      </c>
      <c r="R693" s="176" t="s">
        <v>594</v>
      </c>
      <c r="S693" s="173" t="s">
        <v>595</v>
      </c>
    </row>
    <row r="694" spans="1:19" s="181" customFormat="1" ht="14.4" customHeight="1">
      <c r="A694" s="172" t="s">
        <v>631</v>
      </c>
      <c r="B694" s="173" t="s">
        <v>610</v>
      </c>
      <c r="C694" s="174" t="s">
        <v>626</v>
      </c>
      <c r="D694" s="173" t="s">
        <v>592</v>
      </c>
      <c r="E694" s="175">
        <v>7617977417132</v>
      </c>
      <c r="F694" s="20"/>
      <c r="G694" s="176"/>
      <c r="H694" s="176"/>
      <c r="I694" s="177">
        <v>469.99</v>
      </c>
      <c r="J694" s="176">
        <f t="shared" si="22"/>
        <v>0</v>
      </c>
      <c r="K694" s="149">
        <f t="shared" si="23"/>
        <v>0</v>
      </c>
      <c r="L694" s="178" t="s">
        <v>593</v>
      </c>
      <c r="M694" s="179" t="s">
        <v>850</v>
      </c>
      <c r="N694" s="180">
        <v>198101</v>
      </c>
      <c r="O694" s="173">
        <v>31800</v>
      </c>
      <c r="P694" s="173" t="s">
        <v>851</v>
      </c>
      <c r="Q694" s="176" t="s">
        <v>845</v>
      </c>
      <c r="R694" s="176" t="s">
        <v>594</v>
      </c>
      <c r="S694" s="173" t="s">
        <v>595</v>
      </c>
    </row>
    <row r="695" spans="1:19" s="181" customFormat="1" ht="14.4" customHeight="1">
      <c r="A695" s="172" t="s">
        <v>632</v>
      </c>
      <c r="B695" s="173" t="s">
        <v>610</v>
      </c>
      <c r="C695" s="174" t="s">
        <v>626</v>
      </c>
      <c r="D695" s="173" t="s">
        <v>181</v>
      </c>
      <c r="E695" s="175">
        <v>7617977417064</v>
      </c>
      <c r="F695" s="20"/>
      <c r="G695" s="176"/>
      <c r="H695" s="176"/>
      <c r="I695" s="177">
        <v>469.99</v>
      </c>
      <c r="J695" s="176">
        <f t="shared" si="22"/>
        <v>0</v>
      </c>
      <c r="K695" s="149">
        <f t="shared" si="23"/>
        <v>0</v>
      </c>
      <c r="L695" s="178" t="s">
        <v>593</v>
      </c>
      <c r="M695" s="179" t="s">
        <v>850</v>
      </c>
      <c r="N695" s="180">
        <v>198101</v>
      </c>
      <c r="O695" s="173">
        <v>31800</v>
      </c>
      <c r="P695" s="173" t="s">
        <v>851</v>
      </c>
      <c r="Q695" s="176" t="s">
        <v>845</v>
      </c>
      <c r="R695" s="176" t="s">
        <v>594</v>
      </c>
      <c r="S695" s="173" t="s">
        <v>595</v>
      </c>
    </row>
    <row r="696" spans="1:19" s="181" customFormat="1" ht="14.4" customHeight="1">
      <c r="A696" s="172" t="s">
        <v>633</v>
      </c>
      <c r="B696" s="173" t="s">
        <v>610</v>
      </c>
      <c r="C696" s="174" t="s">
        <v>626</v>
      </c>
      <c r="D696" s="173" t="s">
        <v>183</v>
      </c>
      <c r="E696" s="175">
        <v>7617977417194</v>
      </c>
      <c r="F696" s="20"/>
      <c r="G696" s="176"/>
      <c r="H696" s="176"/>
      <c r="I696" s="177">
        <v>469.99</v>
      </c>
      <c r="J696" s="176">
        <f t="shared" si="22"/>
        <v>0</v>
      </c>
      <c r="K696" s="149">
        <f t="shared" si="23"/>
        <v>0</v>
      </c>
      <c r="L696" s="178" t="s">
        <v>593</v>
      </c>
      <c r="M696" s="179" t="s">
        <v>850</v>
      </c>
      <c r="N696" s="180">
        <v>198101</v>
      </c>
      <c r="O696" s="173">
        <v>31800</v>
      </c>
      <c r="P696" s="173" t="s">
        <v>851</v>
      </c>
      <c r="Q696" s="176" t="s">
        <v>845</v>
      </c>
      <c r="R696" s="176" t="s">
        <v>594</v>
      </c>
      <c r="S696" s="173" t="s">
        <v>595</v>
      </c>
    </row>
    <row r="697" spans="1:19" s="181" customFormat="1" ht="14.4" customHeight="1">
      <c r="A697" s="172" t="s">
        <v>634</v>
      </c>
      <c r="B697" s="173" t="s">
        <v>610</v>
      </c>
      <c r="C697" s="174" t="s">
        <v>626</v>
      </c>
      <c r="D697" s="173" t="s">
        <v>185</v>
      </c>
      <c r="E697" s="175">
        <v>7617977417071</v>
      </c>
      <c r="F697" s="20"/>
      <c r="G697" s="176"/>
      <c r="H697" s="176"/>
      <c r="I697" s="177">
        <v>469.99</v>
      </c>
      <c r="J697" s="176">
        <f t="shared" si="22"/>
        <v>0</v>
      </c>
      <c r="K697" s="149">
        <f t="shared" si="23"/>
        <v>0</v>
      </c>
      <c r="L697" s="178" t="s">
        <v>593</v>
      </c>
      <c r="M697" s="179" t="s">
        <v>850</v>
      </c>
      <c r="N697" s="180">
        <v>198101</v>
      </c>
      <c r="O697" s="173">
        <v>31800</v>
      </c>
      <c r="P697" s="173" t="s">
        <v>851</v>
      </c>
      <c r="Q697" s="176" t="s">
        <v>845</v>
      </c>
      <c r="R697" s="176" t="s">
        <v>594</v>
      </c>
      <c r="S697" s="173" t="s">
        <v>595</v>
      </c>
    </row>
    <row r="698" spans="1:19" s="181" customFormat="1" ht="14.4" customHeight="1">
      <c r="A698" s="172" t="s">
        <v>635</v>
      </c>
      <c r="B698" s="173" t="s">
        <v>610</v>
      </c>
      <c r="C698" s="174" t="s">
        <v>626</v>
      </c>
      <c r="D698" s="173" t="s">
        <v>596</v>
      </c>
      <c r="E698" s="175">
        <v>7617977417170</v>
      </c>
      <c r="F698" s="20"/>
      <c r="G698" s="176"/>
      <c r="H698" s="176"/>
      <c r="I698" s="177">
        <v>469.99</v>
      </c>
      <c r="J698" s="176">
        <f t="shared" si="22"/>
        <v>0</v>
      </c>
      <c r="K698" s="149">
        <f t="shared" si="23"/>
        <v>0</v>
      </c>
      <c r="L698" s="178" t="s">
        <v>593</v>
      </c>
      <c r="M698" s="179" t="s">
        <v>850</v>
      </c>
      <c r="N698" s="180">
        <v>198101</v>
      </c>
      <c r="O698" s="173">
        <v>31800</v>
      </c>
      <c r="P698" s="173" t="s">
        <v>851</v>
      </c>
      <c r="Q698" s="176" t="s">
        <v>845</v>
      </c>
      <c r="R698" s="176" t="s">
        <v>594</v>
      </c>
      <c r="S698" s="173" t="s">
        <v>595</v>
      </c>
    </row>
    <row r="699" spans="1:19" s="181" customFormat="1" ht="14.4" customHeight="1">
      <c r="A699" s="172" t="s">
        <v>637</v>
      </c>
      <c r="B699" s="173" t="s">
        <v>597</v>
      </c>
      <c r="C699" s="174" t="s">
        <v>636</v>
      </c>
      <c r="D699" s="173" t="s">
        <v>181</v>
      </c>
      <c r="E699" s="175">
        <v>7617977417415</v>
      </c>
      <c r="F699" s="20"/>
      <c r="G699" s="176"/>
      <c r="H699" s="176"/>
      <c r="I699" s="177">
        <v>469.99</v>
      </c>
      <c r="J699" s="176">
        <f t="shared" si="22"/>
        <v>0</v>
      </c>
      <c r="K699" s="149">
        <f t="shared" si="23"/>
        <v>0</v>
      </c>
      <c r="L699" s="178" t="s">
        <v>593</v>
      </c>
      <c r="M699" s="179" t="s">
        <v>853</v>
      </c>
      <c r="N699" s="180">
        <v>198102</v>
      </c>
      <c r="O699" s="173">
        <v>15000</v>
      </c>
      <c r="P699" s="173" t="s">
        <v>851</v>
      </c>
      <c r="Q699" s="176" t="s">
        <v>845</v>
      </c>
      <c r="R699" s="176" t="s">
        <v>594</v>
      </c>
      <c r="S699" s="173" t="s">
        <v>595</v>
      </c>
    </row>
    <row r="700" spans="1:19" s="181" customFormat="1" ht="14.4" customHeight="1">
      <c r="A700" s="172" t="s">
        <v>638</v>
      </c>
      <c r="B700" s="173" t="s">
        <v>597</v>
      </c>
      <c r="C700" s="174" t="s">
        <v>636</v>
      </c>
      <c r="D700" s="173" t="s">
        <v>183</v>
      </c>
      <c r="E700" s="175">
        <v>7617977417231</v>
      </c>
      <c r="F700" s="20"/>
      <c r="G700" s="176"/>
      <c r="H700" s="176"/>
      <c r="I700" s="177">
        <v>469.99</v>
      </c>
      <c r="J700" s="176">
        <f t="shared" si="22"/>
        <v>0</v>
      </c>
      <c r="K700" s="149">
        <f t="shared" si="23"/>
        <v>0</v>
      </c>
      <c r="L700" s="178" t="s">
        <v>593</v>
      </c>
      <c r="M700" s="179" t="s">
        <v>853</v>
      </c>
      <c r="N700" s="180">
        <v>198102</v>
      </c>
      <c r="O700" s="173">
        <v>15000</v>
      </c>
      <c r="P700" s="173" t="s">
        <v>851</v>
      </c>
      <c r="Q700" s="176" t="s">
        <v>845</v>
      </c>
      <c r="R700" s="176" t="s">
        <v>594</v>
      </c>
      <c r="S700" s="173" t="s">
        <v>595</v>
      </c>
    </row>
    <row r="701" spans="1:19" s="181" customFormat="1" ht="14.4" customHeight="1">
      <c r="A701" s="172" t="s">
        <v>639</v>
      </c>
      <c r="B701" s="173" t="s">
        <v>597</v>
      </c>
      <c r="C701" s="174" t="s">
        <v>636</v>
      </c>
      <c r="D701" s="173" t="s">
        <v>185</v>
      </c>
      <c r="E701" s="175">
        <v>7617977417408</v>
      </c>
      <c r="F701" s="20"/>
      <c r="G701" s="176"/>
      <c r="H701" s="176"/>
      <c r="I701" s="177">
        <v>469.99</v>
      </c>
      <c r="J701" s="176">
        <f t="shared" si="22"/>
        <v>0</v>
      </c>
      <c r="K701" s="149">
        <f t="shared" si="23"/>
        <v>0</v>
      </c>
      <c r="L701" s="178" t="s">
        <v>593</v>
      </c>
      <c r="M701" s="179" t="s">
        <v>853</v>
      </c>
      <c r="N701" s="180">
        <v>198102</v>
      </c>
      <c r="O701" s="173">
        <v>15000</v>
      </c>
      <c r="P701" s="173" t="s">
        <v>851</v>
      </c>
      <c r="Q701" s="176" t="s">
        <v>845</v>
      </c>
      <c r="R701" s="176" t="s">
        <v>594</v>
      </c>
      <c r="S701" s="173" t="s">
        <v>595</v>
      </c>
    </row>
    <row r="702" spans="1:19" s="181" customFormat="1" ht="14.4" customHeight="1">
      <c r="A702" s="172" t="s">
        <v>640</v>
      </c>
      <c r="B702" s="173" t="s">
        <v>597</v>
      </c>
      <c r="C702" s="174" t="s">
        <v>636</v>
      </c>
      <c r="D702" s="173" t="s">
        <v>596</v>
      </c>
      <c r="E702" s="175">
        <v>7617977417347</v>
      </c>
      <c r="F702" s="20"/>
      <c r="G702" s="176"/>
      <c r="H702" s="176"/>
      <c r="I702" s="177">
        <v>469.99</v>
      </c>
      <c r="J702" s="176">
        <f t="shared" si="22"/>
        <v>0</v>
      </c>
      <c r="K702" s="149">
        <f t="shared" si="23"/>
        <v>0</v>
      </c>
      <c r="L702" s="178" t="s">
        <v>593</v>
      </c>
      <c r="M702" s="179" t="s">
        <v>853</v>
      </c>
      <c r="N702" s="180">
        <v>198102</v>
      </c>
      <c r="O702" s="173">
        <v>15000</v>
      </c>
      <c r="P702" s="173" t="s">
        <v>851</v>
      </c>
      <c r="Q702" s="176" t="s">
        <v>845</v>
      </c>
      <c r="R702" s="176" t="s">
        <v>594</v>
      </c>
      <c r="S702" s="173" t="s">
        <v>595</v>
      </c>
    </row>
    <row r="703" spans="1:19" s="181" customFormat="1" ht="14.4" customHeight="1">
      <c r="A703" s="172" t="s">
        <v>641</v>
      </c>
      <c r="B703" s="173" t="s">
        <v>597</v>
      </c>
      <c r="C703" s="174" t="s">
        <v>636</v>
      </c>
      <c r="D703" s="173" t="s">
        <v>599</v>
      </c>
      <c r="E703" s="175">
        <v>7617977417309</v>
      </c>
      <c r="F703" s="20"/>
      <c r="G703" s="176"/>
      <c r="H703" s="176"/>
      <c r="I703" s="177">
        <v>469.99</v>
      </c>
      <c r="J703" s="176">
        <f t="shared" si="22"/>
        <v>0</v>
      </c>
      <c r="K703" s="149">
        <f t="shared" si="23"/>
        <v>0</v>
      </c>
      <c r="L703" s="178" t="s">
        <v>593</v>
      </c>
      <c r="M703" s="179" t="s">
        <v>853</v>
      </c>
      <c r="N703" s="180">
        <v>198102</v>
      </c>
      <c r="O703" s="173">
        <v>15000</v>
      </c>
      <c r="P703" s="173" t="s">
        <v>851</v>
      </c>
      <c r="Q703" s="176" t="s">
        <v>845</v>
      </c>
      <c r="R703" s="176" t="s">
        <v>594</v>
      </c>
      <c r="S703" s="173" t="s">
        <v>595</v>
      </c>
    </row>
    <row r="704" spans="1:19" s="181" customFormat="1" ht="14.4" customHeight="1">
      <c r="A704" s="172" t="s">
        <v>642</v>
      </c>
      <c r="B704" s="173" t="s">
        <v>603</v>
      </c>
      <c r="C704" s="174" t="s">
        <v>636</v>
      </c>
      <c r="D704" s="173" t="s">
        <v>181</v>
      </c>
      <c r="E704" s="175">
        <v>7617977417378</v>
      </c>
      <c r="F704" s="20"/>
      <c r="G704" s="176"/>
      <c r="H704" s="176"/>
      <c r="I704" s="177">
        <v>469.99</v>
      </c>
      <c r="J704" s="176">
        <f t="shared" si="22"/>
        <v>0</v>
      </c>
      <c r="K704" s="149">
        <f t="shared" si="23"/>
        <v>0</v>
      </c>
      <c r="L704" s="178" t="s">
        <v>593</v>
      </c>
      <c r="M704" s="179" t="s">
        <v>853</v>
      </c>
      <c r="N704" s="180">
        <v>198102</v>
      </c>
      <c r="O704" s="173">
        <v>20731</v>
      </c>
      <c r="P704" s="173" t="s">
        <v>851</v>
      </c>
      <c r="Q704" s="176" t="s">
        <v>845</v>
      </c>
      <c r="R704" s="176" t="s">
        <v>594</v>
      </c>
      <c r="S704" s="173" t="s">
        <v>595</v>
      </c>
    </row>
    <row r="705" spans="1:19" s="181" customFormat="1" ht="14.4" customHeight="1">
      <c r="A705" s="172" t="s">
        <v>643</v>
      </c>
      <c r="B705" s="173" t="s">
        <v>603</v>
      </c>
      <c r="C705" s="174" t="s">
        <v>636</v>
      </c>
      <c r="D705" s="173" t="s">
        <v>183</v>
      </c>
      <c r="E705" s="175">
        <v>7617977417248</v>
      </c>
      <c r="F705" s="20"/>
      <c r="G705" s="176"/>
      <c r="H705" s="176"/>
      <c r="I705" s="177">
        <v>469.99</v>
      </c>
      <c r="J705" s="176">
        <f t="shared" si="22"/>
        <v>0</v>
      </c>
      <c r="K705" s="149">
        <f t="shared" si="23"/>
        <v>0</v>
      </c>
      <c r="L705" s="178" t="s">
        <v>593</v>
      </c>
      <c r="M705" s="179" t="s">
        <v>853</v>
      </c>
      <c r="N705" s="180">
        <v>198102</v>
      </c>
      <c r="O705" s="173">
        <v>20731</v>
      </c>
      <c r="P705" s="173" t="s">
        <v>851</v>
      </c>
      <c r="Q705" s="176" t="s">
        <v>845</v>
      </c>
      <c r="R705" s="176" t="s">
        <v>594</v>
      </c>
      <c r="S705" s="173" t="s">
        <v>595</v>
      </c>
    </row>
    <row r="706" spans="1:19" s="181" customFormat="1" ht="14.4" customHeight="1">
      <c r="A706" s="172" t="s">
        <v>644</v>
      </c>
      <c r="B706" s="173" t="s">
        <v>603</v>
      </c>
      <c r="C706" s="174" t="s">
        <v>636</v>
      </c>
      <c r="D706" s="173" t="s">
        <v>185</v>
      </c>
      <c r="E706" s="175">
        <v>7617977417422</v>
      </c>
      <c r="F706" s="20"/>
      <c r="G706" s="176"/>
      <c r="H706" s="176"/>
      <c r="I706" s="177">
        <v>469.99</v>
      </c>
      <c r="J706" s="176">
        <f t="shared" si="22"/>
        <v>0</v>
      </c>
      <c r="K706" s="149">
        <f t="shared" si="23"/>
        <v>0</v>
      </c>
      <c r="L706" s="178" t="s">
        <v>593</v>
      </c>
      <c r="M706" s="179" t="s">
        <v>853</v>
      </c>
      <c r="N706" s="180">
        <v>198102</v>
      </c>
      <c r="O706" s="173">
        <v>20731</v>
      </c>
      <c r="P706" s="173" t="s">
        <v>851</v>
      </c>
      <c r="Q706" s="176" t="s">
        <v>845</v>
      </c>
      <c r="R706" s="176" t="s">
        <v>594</v>
      </c>
      <c r="S706" s="173" t="s">
        <v>595</v>
      </c>
    </row>
    <row r="707" spans="1:19" s="181" customFormat="1" ht="14.4" customHeight="1">
      <c r="A707" s="172" t="s">
        <v>645</v>
      </c>
      <c r="B707" s="173" t="s">
        <v>603</v>
      </c>
      <c r="C707" s="174" t="s">
        <v>636</v>
      </c>
      <c r="D707" s="173" t="s">
        <v>596</v>
      </c>
      <c r="E707" s="175">
        <v>7617977417354</v>
      </c>
      <c r="F707" s="20"/>
      <c r="G707" s="176"/>
      <c r="H707" s="176"/>
      <c r="I707" s="177">
        <v>469.99</v>
      </c>
      <c r="J707" s="176">
        <f t="shared" si="22"/>
        <v>0</v>
      </c>
      <c r="K707" s="149">
        <f t="shared" si="23"/>
        <v>0</v>
      </c>
      <c r="L707" s="178" t="s">
        <v>593</v>
      </c>
      <c r="M707" s="179" t="s">
        <v>853</v>
      </c>
      <c r="N707" s="180">
        <v>198102</v>
      </c>
      <c r="O707" s="173">
        <v>20731</v>
      </c>
      <c r="P707" s="173" t="s">
        <v>851</v>
      </c>
      <c r="Q707" s="176" t="s">
        <v>845</v>
      </c>
      <c r="R707" s="176" t="s">
        <v>594</v>
      </c>
      <c r="S707" s="173" t="s">
        <v>595</v>
      </c>
    </row>
    <row r="708" spans="1:19" s="181" customFormat="1" ht="14.4" customHeight="1">
      <c r="A708" s="172" t="s">
        <v>646</v>
      </c>
      <c r="B708" s="173" t="s">
        <v>603</v>
      </c>
      <c r="C708" s="174" t="s">
        <v>636</v>
      </c>
      <c r="D708" s="173" t="s">
        <v>599</v>
      </c>
      <c r="E708" s="175">
        <v>7617977417293</v>
      </c>
      <c r="F708" s="20"/>
      <c r="G708" s="176"/>
      <c r="H708" s="176"/>
      <c r="I708" s="177">
        <v>469.99</v>
      </c>
      <c r="J708" s="176">
        <f t="shared" si="22"/>
        <v>0</v>
      </c>
      <c r="K708" s="149">
        <f t="shared" si="23"/>
        <v>0</v>
      </c>
      <c r="L708" s="178" t="s">
        <v>593</v>
      </c>
      <c r="M708" s="179" t="s">
        <v>853</v>
      </c>
      <c r="N708" s="180">
        <v>198102</v>
      </c>
      <c r="O708" s="173">
        <v>20731</v>
      </c>
      <c r="P708" s="173" t="s">
        <v>851</v>
      </c>
      <c r="Q708" s="176" t="s">
        <v>845</v>
      </c>
      <c r="R708" s="176" t="s">
        <v>594</v>
      </c>
      <c r="S708" s="173" t="s">
        <v>595</v>
      </c>
    </row>
    <row r="709" spans="1:19" s="181" customFormat="1" ht="14.4" customHeight="1">
      <c r="A709" s="172" t="s">
        <v>647</v>
      </c>
      <c r="B709" s="173" t="s">
        <v>602</v>
      </c>
      <c r="C709" s="174" t="s">
        <v>648</v>
      </c>
      <c r="D709" s="173" t="s">
        <v>592</v>
      </c>
      <c r="E709" s="175">
        <v>7617977417484</v>
      </c>
      <c r="F709" s="20"/>
      <c r="G709" s="176"/>
      <c r="H709" s="176"/>
      <c r="I709" s="177">
        <v>419.99</v>
      </c>
      <c r="J709" s="176">
        <f t="shared" si="22"/>
        <v>0</v>
      </c>
      <c r="K709" s="149">
        <f t="shared" si="23"/>
        <v>0</v>
      </c>
      <c r="L709" s="178" t="s">
        <v>593</v>
      </c>
      <c r="M709" s="179" t="s">
        <v>850</v>
      </c>
      <c r="N709" s="180">
        <v>198111</v>
      </c>
      <c r="O709" s="173">
        <v>10183</v>
      </c>
      <c r="P709" s="173" t="s">
        <v>851</v>
      </c>
      <c r="Q709" s="176" t="s">
        <v>845</v>
      </c>
      <c r="R709" s="176" t="s">
        <v>601</v>
      </c>
      <c r="S709" s="173" t="s">
        <v>595</v>
      </c>
    </row>
    <row r="710" spans="1:19" s="181" customFormat="1" ht="14.4" customHeight="1">
      <c r="A710" s="172" t="s">
        <v>649</v>
      </c>
      <c r="B710" s="173" t="s">
        <v>602</v>
      </c>
      <c r="C710" s="174" t="s">
        <v>648</v>
      </c>
      <c r="D710" s="173" t="s">
        <v>181</v>
      </c>
      <c r="E710" s="175">
        <v>7617977417491</v>
      </c>
      <c r="F710" s="20"/>
      <c r="G710" s="176"/>
      <c r="H710" s="176"/>
      <c r="I710" s="177">
        <v>419.99</v>
      </c>
      <c r="J710" s="176">
        <f t="shared" si="22"/>
        <v>0</v>
      </c>
      <c r="K710" s="149">
        <f t="shared" si="23"/>
        <v>0</v>
      </c>
      <c r="L710" s="178" t="s">
        <v>593</v>
      </c>
      <c r="M710" s="179" t="s">
        <v>850</v>
      </c>
      <c r="N710" s="180">
        <v>198111</v>
      </c>
      <c r="O710" s="173">
        <v>10183</v>
      </c>
      <c r="P710" s="173" t="s">
        <v>851</v>
      </c>
      <c r="Q710" s="176" t="s">
        <v>845</v>
      </c>
      <c r="R710" s="176" t="s">
        <v>601</v>
      </c>
      <c r="S710" s="173" t="s">
        <v>595</v>
      </c>
    </row>
    <row r="711" spans="1:19" s="181" customFormat="1" ht="14.4" customHeight="1">
      <c r="A711" s="172" t="s">
        <v>650</v>
      </c>
      <c r="B711" s="173" t="s">
        <v>602</v>
      </c>
      <c r="C711" s="174" t="s">
        <v>648</v>
      </c>
      <c r="D711" s="173" t="s">
        <v>183</v>
      </c>
      <c r="E711" s="175">
        <v>7617977417521</v>
      </c>
      <c r="F711" s="20"/>
      <c r="G711" s="176"/>
      <c r="H711" s="176"/>
      <c r="I711" s="177">
        <v>419.99</v>
      </c>
      <c r="J711" s="176">
        <f t="shared" si="22"/>
        <v>0</v>
      </c>
      <c r="K711" s="149">
        <f t="shared" si="23"/>
        <v>0</v>
      </c>
      <c r="L711" s="178" t="s">
        <v>593</v>
      </c>
      <c r="M711" s="179" t="s">
        <v>850</v>
      </c>
      <c r="N711" s="180">
        <v>198111</v>
      </c>
      <c r="O711" s="173">
        <v>10183</v>
      </c>
      <c r="P711" s="173" t="s">
        <v>851</v>
      </c>
      <c r="Q711" s="176" t="s">
        <v>845</v>
      </c>
      <c r="R711" s="176" t="s">
        <v>601</v>
      </c>
      <c r="S711" s="173" t="s">
        <v>595</v>
      </c>
    </row>
    <row r="712" spans="1:19" s="181" customFormat="1" ht="14.4" customHeight="1">
      <c r="A712" s="172" t="s">
        <v>651</v>
      </c>
      <c r="B712" s="173" t="s">
        <v>602</v>
      </c>
      <c r="C712" s="174" t="s">
        <v>648</v>
      </c>
      <c r="D712" s="173" t="s">
        <v>185</v>
      </c>
      <c r="E712" s="175">
        <v>7617977417545</v>
      </c>
      <c r="F712" s="20"/>
      <c r="G712" s="176"/>
      <c r="H712" s="176"/>
      <c r="I712" s="177">
        <v>419.99</v>
      </c>
      <c r="J712" s="176">
        <f t="shared" si="22"/>
        <v>0</v>
      </c>
      <c r="K712" s="149">
        <f t="shared" si="23"/>
        <v>0</v>
      </c>
      <c r="L712" s="178" t="s">
        <v>593</v>
      </c>
      <c r="M712" s="179" t="s">
        <v>850</v>
      </c>
      <c r="N712" s="180">
        <v>198111</v>
      </c>
      <c r="O712" s="173">
        <v>10183</v>
      </c>
      <c r="P712" s="173" t="s">
        <v>851</v>
      </c>
      <c r="Q712" s="176" t="s">
        <v>845</v>
      </c>
      <c r="R712" s="176" t="s">
        <v>601</v>
      </c>
      <c r="S712" s="173" t="s">
        <v>595</v>
      </c>
    </row>
    <row r="713" spans="1:19" s="181" customFormat="1" ht="14.4" customHeight="1">
      <c r="A713" s="172" t="s">
        <v>652</v>
      </c>
      <c r="B713" s="173" t="s">
        <v>602</v>
      </c>
      <c r="C713" s="174" t="s">
        <v>648</v>
      </c>
      <c r="D713" s="173" t="s">
        <v>596</v>
      </c>
      <c r="E713" s="175">
        <v>7617977417590</v>
      </c>
      <c r="F713" s="20"/>
      <c r="G713" s="176"/>
      <c r="H713" s="176"/>
      <c r="I713" s="177">
        <v>419.99</v>
      </c>
      <c r="J713" s="176">
        <f t="shared" si="22"/>
        <v>0</v>
      </c>
      <c r="K713" s="149">
        <f t="shared" si="23"/>
        <v>0</v>
      </c>
      <c r="L713" s="178" t="s">
        <v>593</v>
      </c>
      <c r="M713" s="179" t="s">
        <v>850</v>
      </c>
      <c r="N713" s="180">
        <v>198111</v>
      </c>
      <c r="O713" s="173">
        <v>10183</v>
      </c>
      <c r="P713" s="173" t="s">
        <v>851</v>
      </c>
      <c r="Q713" s="176" t="s">
        <v>845</v>
      </c>
      <c r="R713" s="176" t="s">
        <v>601</v>
      </c>
      <c r="S713" s="173" t="s">
        <v>595</v>
      </c>
    </row>
    <row r="714" spans="1:19" s="181" customFormat="1" ht="14.4" customHeight="1">
      <c r="A714" s="172" t="s">
        <v>653</v>
      </c>
      <c r="B714" s="173" t="s">
        <v>610</v>
      </c>
      <c r="C714" s="174" t="s">
        <v>648</v>
      </c>
      <c r="D714" s="173" t="s">
        <v>592</v>
      </c>
      <c r="E714" s="175">
        <v>7617977417453</v>
      </c>
      <c r="F714" s="20"/>
      <c r="G714" s="176"/>
      <c r="H714" s="176"/>
      <c r="I714" s="177">
        <v>419.99</v>
      </c>
      <c r="J714" s="176">
        <f t="shared" ref="J714:J777" si="24">H714+G714+F714</f>
        <v>0</v>
      </c>
      <c r="K714" s="149">
        <f t="shared" ref="K714:K777" si="25">I714*J714</f>
        <v>0</v>
      </c>
      <c r="L714" s="178" t="s">
        <v>593</v>
      </c>
      <c r="M714" s="179" t="s">
        <v>850</v>
      </c>
      <c r="N714" s="180">
        <v>198111</v>
      </c>
      <c r="O714" s="173">
        <v>31800</v>
      </c>
      <c r="P714" s="173" t="s">
        <v>851</v>
      </c>
      <c r="Q714" s="176" t="s">
        <v>845</v>
      </c>
      <c r="R714" s="176" t="s">
        <v>601</v>
      </c>
      <c r="S714" s="173" t="s">
        <v>595</v>
      </c>
    </row>
    <row r="715" spans="1:19" s="181" customFormat="1" ht="14.4" customHeight="1">
      <c r="A715" s="172" t="s">
        <v>654</v>
      </c>
      <c r="B715" s="173" t="s">
        <v>610</v>
      </c>
      <c r="C715" s="174" t="s">
        <v>648</v>
      </c>
      <c r="D715" s="173" t="s">
        <v>181</v>
      </c>
      <c r="E715" s="175">
        <v>7617977417576</v>
      </c>
      <c r="F715" s="20"/>
      <c r="G715" s="176"/>
      <c r="H715" s="176"/>
      <c r="I715" s="177">
        <v>419.99</v>
      </c>
      <c r="J715" s="176">
        <f t="shared" si="24"/>
        <v>0</v>
      </c>
      <c r="K715" s="149">
        <f t="shared" si="25"/>
        <v>0</v>
      </c>
      <c r="L715" s="178" t="s">
        <v>593</v>
      </c>
      <c r="M715" s="179" t="s">
        <v>850</v>
      </c>
      <c r="N715" s="180">
        <v>198111</v>
      </c>
      <c r="O715" s="173">
        <v>31800</v>
      </c>
      <c r="P715" s="173" t="s">
        <v>851</v>
      </c>
      <c r="Q715" s="176" t="s">
        <v>845</v>
      </c>
      <c r="R715" s="176" t="s">
        <v>601</v>
      </c>
      <c r="S715" s="173" t="s">
        <v>595</v>
      </c>
    </row>
    <row r="716" spans="1:19" s="181" customFormat="1" ht="14.4" customHeight="1">
      <c r="A716" s="172" t="s">
        <v>655</v>
      </c>
      <c r="B716" s="173" t="s">
        <v>610</v>
      </c>
      <c r="C716" s="174" t="s">
        <v>648</v>
      </c>
      <c r="D716" s="173" t="s">
        <v>183</v>
      </c>
      <c r="E716" s="175">
        <v>7617977417613</v>
      </c>
      <c r="F716" s="20"/>
      <c r="G716" s="176"/>
      <c r="H716" s="176"/>
      <c r="I716" s="177">
        <v>419.99</v>
      </c>
      <c r="J716" s="176">
        <f t="shared" si="24"/>
        <v>0</v>
      </c>
      <c r="K716" s="149">
        <f t="shared" si="25"/>
        <v>0</v>
      </c>
      <c r="L716" s="178" t="s">
        <v>593</v>
      </c>
      <c r="M716" s="179" t="s">
        <v>850</v>
      </c>
      <c r="N716" s="180">
        <v>198111</v>
      </c>
      <c r="O716" s="173">
        <v>31800</v>
      </c>
      <c r="P716" s="173" t="s">
        <v>851</v>
      </c>
      <c r="Q716" s="176" t="s">
        <v>845</v>
      </c>
      <c r="R716" s="176" t="s">
        <v>601</v>
      </c>
      <c r="S716" s="173" t="s">
        <v>595</v>
      </c>
    </row>
    <row r="717" spans="1:19" s="181" customFormat="1" ht="14.4" customHeight="1">
      <c r="A717" s="172" t="s">
        <v>656</v>
      </c>
      <c r="B717" s="173" t="s">
        <v>610</v>
      </c>
      <c r="C717" s="174" t="s">
        <v>648</v>
      </c>
      <c r="D717" s="173" t="s">
        <v>185</v>
      </c>
      <c r="E717" s="175">
        <v>7617977417514</v>
      </c>
      <c r="F717" s="20"/>
      <c r="G717" s="176"/>
      <c r="H717" s="176"/>
      <c r="I717" s="177">
        <v>419.99</v>
      </c>
      <c r="J717" s="176">
        <f t="shared" si="24"/>
        <v>0</v>
      </c>
      <c r="K717" s="149">
        <f t="shared" si="25"/>
        <v>0</v>
      </c>
      <c r="L717" s="178" t="s">
        <v>593</v>
      </c>
      <c r="M717" s="179" t="s">
        <v>850</v>
      </c>
      <c r="N717" s="180">
        <v>198111</v>
      </c>
      <c r="O717" s="173">
        <v>31800</v>
      </c>
      <c r="P717" s="173" t="s">
        <v>851</v>
      </c>
      <c r="Q717" s="176" t="s">
        <v>845</v>
      </c>
      <c r="R717" s="176" t="s">
        <v>601</v>
      </c>
      <c r="S717" s="173" t="s">
        <v>595</v>
      </c>
    </row>
    <row r="718" spans="1:19" s="181" customFormat="1" ht="14.4" customHeight="1">
      <c r="A718" s="172" t="s">
        <v>657</v>
      </c>
      <c r="B718" s="173" t="s">
        <v>610</v>
      </c>
      <c r="C718" s="174" t="s">
        <v>648</v>
      </c>
      <c r="D718" s="173" t="s">
        <v>596</v>
      </c>
      <c r="E718" s="175">
        <v>7617977417439</v>
      </c>
      <c r="F718" s="20"/>
      <c r="G718" s="176"/>
      <c r="H718" s="176"/>
      <c r="I718" s="177">
        <v>419.99</v>
      </c>
      <c r="J718" s="176">
        <f t="shared" si="24"/>
        <v>0</v>
      </c>
      <c r="K718" s="149">
        <f t="shared" si="25"/>
        <v>0</v>
      </c>
      <c r="L718" s="178" t="s">
        <v>593</v>
      </c>
      <c r="M718" s="179" t="s">
        <v>850</v>
      </c>
      <c r="N718" s="180">
        <v>198111</v>
      </c>
      <c r="O718" s="173">
        <v>31800</v>
      </c>
      <c r="P718" s="173" t="s">
        <v>851</v>
      </c>
      <c r="Q718" s="176" t="s">
        <v>845</v>
      </c>
      <c r="R718" s="176" t="s">
        <v>601</v>
      </c>
      <c r="S718" s="173" t="s">
        <v>595</v>
      </c>
    </row>
    <row r="719" spans="1:19" s="181" customFormat="1" ht="14.4" customHeight="1">
      <c r="A719" s="172" t="s">
        <v>659</v>
      </c>
      <c r="B719" s="173" t="s">
        <v>597</v>
      </c>
      <c r="C719" s="174" t="s">
        <v>658</v>
      </c>
      <c r="D719" s="173" t="s">
        <v>181</v>
      </c>
      <c r="E719" s="175">
        <v>7617977417767</v>
      </c>
      <c r="F719" s="20"/>
      <c r="G719" s="176"/>
      <c r="H719" s="176"/>
      <c r="I719" s="177">
        <v>419.99</v>
      </c>
      <c r="J719" s="176">
        <f t="shared" si="24"/>
        <v>0</v>
      </c>
      <c r="K719" s="149">
        <f t="shared" si="25"/>
        <v>0</v>
      </c>
      <c r="L719" s="178" t="s">
        <v>593</v>
      </c>
      <c r="M719" s="179" t="s">
        <v>853</v>
      </c>
      <c r="N719" s="180">
        <v>198112</v>
      </c>
      <c r="O719" s="173">
        <v>15000</v>
      </c>
      <c r="P719" s="173" t="s">
        <v>851</v>
      </c>
      <c r="Q719" s="176" t="s">
        <v>845</v>
      </c>
      <c r="R719" s="176" t="s">
        <v>601</v>
      </c>
      <c r="S719" s="173" t="s">
        <v>595</v>
      </c>
    </row>
    <row r="720" spans="1:19" s="181" customFormat="1" ht="14.4" customHeight="1">
      <c r="A720" s="172" t="s">
        <v>660</v>
      </c>
      <c r="B720" s="173" t="s">
        <v>597</v>
      </c>
      <c r="C720" s="174" t="s">
        <v>658</v>
      </c>
      <c r="D720" s="173" t="s">
        <v>183</v>
      </c>
      <c r="E720" s="175">
        <v>7617977417781</v>
      </c>
      <c r="F720" s="20"/>
      <c r="G720" s="176"/>
      <c r="H720" s="176"/>
      <c r="I720" s="177">
        <v>419.99</v>
      </c>
      <c r="J720" s="176">
        <f t="shared" si="24"/>
        <v>0</v>
      </c>
      <c r="K720" s="149">
        <f t="shared" si="25"/>
        <v>0</v>
      </c>
      <c r="L720" s="178" t="s">
        <v>593</v>
      </c>
      <c r="M720" s="179" t="s">
        <v>853</v>
      </c>
      <c r="N720" s="180">
        <v>198112</v>
      </c>
      <c r="O720" s="173">
        <v>15000</v>
      </c>
      <c r="P720" s="173" t="s">
        <v>851</v>
      </c>
      <c r="Q720" s="176" t="s">
        <v>845</v>
      </c>
      <c r="R720" s="176" t="s">
        <v>601</v>
      </c>
      <c r="S720" s="173" t="s">
        <v>595</v>
      </c>
    </row>
    <row r="721" spans="1:19" s="181" customFormat="1" ht="14.4" customHeight="1">
      <c r="A721" s="172" t="s">
        <v>661</v>
      </c>
      <c r="B721" s="173" t="s">
        <v>597</v>
      </c>
      <c r="C721" s="174" t="s">
        <v>658</v>
      </c>
      <c r="D721" s="173" t="s">
        <v>185</v>
      </c>
      <c r="E721" s="175">
        <v>7617977417699</v>
      </c>
      <c r="F721" s="20"/>
      <c r="G721" s="176"/>
      <c r="H721" s="176"/>
      <c r="I721" s="177">
        <v>419.99</v>
      </c>
      <c r="J721" s="176">
        <f t="shared" si="24"/>
        <v>0</v>
      </c>
      <c r="K721" s="149">
        <f t="shared" si="25"/>
        <v>0</v>
      </c>
      <c r="L721" s="178" t="s">
        <v>593</v>
      </c>
      <c r="M721" s="179" t="s">
        <v>853</v>
      </c>
      <c r="N721" s="180">
        <v>198112</v>
      </c>
      <c r="O721" s="173">
        <v>15000</v>
      </c>
      <c r="P721" s="173" t="s">
        <v>851</v>
      </c>
      <c r="Q721" s="176" t="s">
        <v>845</v>
      </c>
      <c r="R721" s="176" t="s">
        <v>601</v>
      </c>
      <c r="S721" s="173" t="s">
        <v>595</v>
      </c>
    </row>
    <row r="722" spans="1:19" s="181" customFormat="1" ht="14.4" customHeight="1">
      <c r="A722" s="172" t="s">
        <v>662</v>
      </c>
      <c r="B722" s="173" t="s">
        <v>597</v>
      </c>
      <c r="C722" s="174" t="s">
        <v>658</v>
      </c>
      <c r="D722" s="173" t="s">
        <v>596</v>
      </c>
      <c r="E722" s="175">
        <v>7617977417651</v>
      </c>
      <c r="F722" s="20"/>
      <c r="G722" s="176"/>
      <c r="H722" s="176"/>
      <c r="I722" s="177">
        <v>419.99</v>
      </c>
      <c r="J722" s="176">
        <f t="shared" si="24"/>
        <v>0</v>
      </c>
      <c r="K722" s="149">
        <f t="shared" si="25"/>
        <v>0</v>
      </c>
      <c r="L722" s="178" t="s">
        <v>593</v>
      </c>
      <c r="M722" s="179" t="s">
        <v>853</v>
      </c>
      <c r="N722" s="180">
        <v>198112</v>
      </c>
      <c r="O722" s="173">
        <v>15000</v>
      </c>
      <c r="P722" s="173" t="s">
        <v>851</v>
      </c>
      <c r="Q722" s="176" t="s">
        <v>845</v>
      </c>
      <c r="R722" s="176" t="s">
        <v>601</v>
      </c>
      <c r="S722" s="173" t="s">
        <v>595</v>
      </c>
    </row>
    <row r="723" spans="1:19" s="181" customFormat="1" ht="14.4" customHeight="1">
      <c r="A723" s="172" t="s">
        <v>663</v>
      </c>
      <c r="B723" s="173" t="s">
        <v>597</v>
      </c>
      <c r="C723" s="174" t="s">
        <v>658</v>
      </c>
      <c r="D723" s="173" t="s">
        <v>599</v>
      </c>
      <c r="E723" s="175">
        <v>7617977417675</v>
      </c>
      <c r="F723" s="20"/>
      <c r="G723" s="176"/>
      <c r="H723" s="176"/>
      <c r="I723" s="177">
        <v>419.99</v>
      </c>
      <c r="J723" s="176">
        <f t="shared" si="24"/>
        <v>0</v>
      </c>
      <c r="K723" s="149">
        <f t="shared" si="25"/>
        <v>0</v>
      </c>
      <c r="L723" s="178" t="s">
        <v>593</v>
      </c>
      <c r="M723" s="179" t="s">
        <v>853</v>
      </c>
      <c r="N723" s="180">
        <v>198112</v>
      </c>
      <c r="O723" s="173">
        <v>15000</v>
      </c>
      <c r="P723" s="173" t="s">
        <v>851</v>
      </c>
      <c r="Q723" s="176" t="s">
        <v>845</v>
      </c>
      <c r="R723" s="176" t="s">
        <v>601</v>
      </c>
      <c r="S723" s="173" t="s">
        <v>595</v>
      </c>
    </row>
    <row r="724" spans="1:19" s="181" customFormat="1" ht="14.4" customHeight="1">
      <c r="A724" s="172" t="s">
        <v>664</v>
      </c>
      <c r="B724" s="173" t="s">
        <v>603</v>
      </c>
      <c r="C724" s="174" t="s">
        <v>658</v>
      </c>
      <c r="D724" s="173" t="s">
        <v>181</v>
      </c>
      <c r="E724" s="175">
        <v>7617977417750</v>
      </c>
      <c r="F724" s="20"/>
      <c r="G724" s="176"/>
      <c r="H724" s="176"/>
      <c r="I724" s="177">
        <v>419.99</v>
      </c>
      <c r="J724" s="176">
        <f t="shared" si="24"/>
        <v>0</v>
      </c>
      <c r="K724" s="149">
        <f t="shared" si="25"/>
        <v>0</v>
      </c>
      <c r="L724" s="178" t="s">
        <v>593</v>
      </c>
      <c r="M724" s="179" t="s">
        <v>853</v>
      </c>
      <c r="N724" s="180">
        <v>198112</v>
      </c>
      <c r="O724" s="173">
        <v>20731</v>
      </c>
      <c r="P724" s="173" t="s">
        <v>851</v>
      </c>
      <c r="Q724" s="176" t="s">
        <v>845</v>
      </c>
      <c r="R724" s="176" t="s">
        <v>601</v>
      </c>
      <c r="S724" s="173" t="s">
        <v>595</v>
      </c>
    </row>
    <row r="725" spans="1:19" s="181" customFormat="1" ht="14.4" customHeight="1">
      <c r="A725" s="172" t="s">
        <v>665</v>
      </c>
      <c r="B725" s="173" t="s">
        <v>603</v>
      </c>
      <c r="C725" s="174" t="s">
        <v>658</v>
      </c>
      <c r="D725" s="173" t="s">
        <v>183</v>
      </c>
      <c r="E725" s="175">
        <v>7617977417798</v>
      </c>
      <c r="F725" s="20"/>
      <c r="G725" s="176"/>
      <c r="H725" s="176"/>
      <c r="I725" s="177">
        <v>419.99</v>
      </c>
      <c r="J725" s="176">
        <f t="shared" si="24"/>
        <v>0</v>
      </c>
      <c r="K725" s="149">
        <f t="shared" si="25"/>
        <v>0</v>
      </c>
      <c r="L725" s="178" t="s">
        <v>593</v>
      </c>
      <c r="M725" s="179" t="s">
        <v>853</v>
      </c>
      <c r="N725" s="180">
        <v>198112</v>
      </c>
      <c r="O725" s="173">
        <v>20731</v>
      </c>
      <c r="P725" s="173" t="s">
        <v>851</v>
      </c>
      <c r="Q725" s="176" t="s">
        <v>845</v>
      </c>
      <c r="R725" s="176" t="s">
        <v>601</v>
      </c>
      <c r="S725" s="173" t="s">
        <v>595</v>
      </c>
    </row>
    <row r="726" spans="1:19" s="181" customFormat="1" ht="14.4" customHeight="1">
      <c r="A726" s="172" t="s">
        <v>666</v>
      </c>
      <c r="B726" s="173" t="s">
        <v>603</v>
      </c>
      <c r="C726" s="174" t="s">
        <v>658</v>
      </c>
      <c r="D726" s="173" t="s">
        <v>185</v>
      </c>
      <c r="E726" s="175">
        <v>7617977417705</v>
      </c>
      <c r="F726" s="20"/>
      <c r="G726" s="176"/>
      <c r="H726" s="176"/>
      <c r="I726" s="177">
        <v>419.99</v>
      </c>
      <c r="J726" s="176">
        <f t="shared" si="24"/>
        <v>0</v>
      </c>
      <c r="K726" s="149">
        <f t="shared" si="25"/>
        <v>0</v>
      </c>
      <c r="L726" s="178" t="s">
        <v>593</v>
      </c>
      <c r="M726" s="179" t="s">
        <v>853</v>
      </c>
      <c r="N726" s="180">
        <v>198112</v>
      </c>
      <c r="O726" s="173">
        <v>20731</v>
      </c>
      <c r="P726" s="173" t="s">
        <v>851</v>
      </c>
      <c r="Q726" s="176" t="s">
        <v>845</v>
      </c>
      <c r="R726" s="176" t="s">
        <v>601</v>
      </c>
      <c r="S726" s="173" t="s">
        <v>595</v>
      </c>
    </row>
    <row r="727" spans="1:19" s="181" customFormat="1" ht="14.4" customHeight="1">
      <c r="A727" s="172" t="s">
        <v>667</v>
      </c>
      <c r="B727" s="173" t="s">
        <v>603</v>
      </c>
      <c r="C727" s="174" t="s">
        <v>658</v>
      </c>
      <c r="D727" s="173" t="s">
        <v>596</v>
      </c>
      <c r="E727" s="175">
        <v>7617977417668</v>
      </c>
      <c r="F727" s="20"/>
      <c r="G727" s="176"/>
      <c r="H727" s="176"/>
      <c r="I727" s="177">
        <v>419.99</v>
      </c>
      <c r="J727" s="176">
        <f t="shared" si="24"/>
        <v>0</v>
      </c>
      <c r="K727" s="149">
        <f t="shared" si="25"/>
        <v>0</v>
      </c>
      <c r="L727" s="178" t="s">
        <v>593</v>
      </c>
      <c r="M727" s="179" t="s">
        <v>853</v>
      </c>
      <c r="N727" s="180">
        <v>198112</v>
      </c>
      <c r="O727" s="173">
        <v>20731</v>
      </c>
      <c r="P727" s="173" t="s">
        <v>851</v>
      </c>
      <c r="Q727" s="176" t="s">
        <v>845</v>
      </c>
      <c r="R727" s="176" t="s">
        <v>601</v>
      </c>
      <c r="S727" s="173" t="s">
        <v>595</v>
      </c>
    </row>
    <row r="728" spans="1:19" s="181" customFormat="1" ht="14.4" customHeight="1">
      <c r="A728" s="172" t="s">
        <v>668</v>
      </c>
      <c r="B728" s="173" t="s">
        <v>603</v>
      </c>
      <c r="C728" s="174" t="s">
        <v>658</v>
      </c>
      <c r="D728" s="173" t="s">
        <v>599</v>
      </c>
      <c r="E728" s="175">
        <v>7617977417774</v>
      </c>
      <c r="F728" s="20"/>
      <c r="G728" s="176"/>
      <c r="H728" s="176"/>
      <c r="I728" s="177">
        <v>419.99</v>
      </c>
      <c r="J728" s="176">
        <f t="shared" si="24"/>
        <v>0</v>
      </c>
      <c r="K728" s="149">
        <f t="shared" si="25"/>
        <v>0</v>
      </c>
      <c r="L728" s="178" t="s">
        <v>593</v>
      </c>
      <c r="M728" s="179" t="s">
        <v>853</v>
      </c>
      <c r="N728" s="180">
        <v>198112</v>
      </c>
      <c r="O728" s="173">
        <v>20731</v>
      </c>
      <c r="P728" s="173" t="s">
        <v>851</v>
      </c>
      <c r="Q728" s="176" t="s">
        <v>845</v>
      </c>
      <c r="R728" s="176" t="s">
        <v>601</v>
      </c>
      <c r="S728" s="173" t="s">
        <v>595</v>
      </c>
    </row>
    <row r="729" spans="1:19" s="181" customFormat="1" ht="14.4" customHeight="1">
      <c r="A729" s="172" t="s">
        <v>669</v>
      </c>
      <c r="B729" s="173" t="s">
        <v>597</v>
      </c>
      <c r="C729" s="174" t="s">
        <v>670</v>
      </c>
      <c r="D729" s="173" t="s">
        <v>592</v>
      </c>
      <c r="E729" s="175">
        <v>7617977417927</v>
      </c>
      <c r="F729" s="20"/>
      <c r="G729" s="176"/>
      <c r="H729" s="176"/>
      <c r="I729" s="177">
        <v>399.99</v>
      </c>
      <c r="J729" s="176">
        <f t="shared" si="24"/>
        <v>0</v>
      </c>
      <c r="K729" s="149">
        <f t="shared" si="25"/>
        <v>0</v>
      </c>
      <c r="L729" s="178" t="s">
        <v>593</v>
      </c>
      <c r="M729" s="179" t="s">
        <v>850</v>
      </c>
      <c r="N729" s="180">
        <v>198121</v>
      </c>
      <c r="O729" s="173">
        <v>15000</v>
      </c>
      <c r="P729" s="173" t="s">
        <v>851</v>
      </c>
      <c r="Q729" s="176" t="s">
        <v>845</v>
      </c>
      <c r="R729" s="176" t="s">
        <v>671</v>
      </c>
      <c r="S729" s="173" t="s">
        <v>595</v>
      </c>
    </row>
    <row r="730" spans="1:19" s="181" customFormat="1" ht="14.4" customHeight="1">
      <c r="A730" s="172" t="s">
        <v>672</v>
      </c>
      <c r="B730" s="173" t="s">
        <v>597</v>
      </c>
      <c r="C730" s="174" t="s">
        <v>670</v>
      </c>
      <c r="D730" s="173" t="s">
        <v>181</v>
      </c>
      <c r="E730" s="175">
        <v>7617977417835</v>
      </c>
      <c r="F730" s="20"/>
      <c r="G730" s="176"/>
      <c r="H730" s="176"/>
      <c r="I730" s="177">
        <v>399.99</v>
      </c>
      <c r="J730" s="176">
        <f t="shared" si="24"/>
        <v>0</v>
      </c>
      <c r="K730" s="149">
        <f t="shared" si="25"/>
        <v>0</v>
      </c>
      <c r="L730" s="178" t="s">
        <v>593</v>
      </c>
      <c r="M730" s="179" t="s">
        <v>850</v>
      </c>
      <c r="N730" s="180">
        <v>198121</v>
      </c>
      <c r="O730" s="173">
        <v>15000</v>
      </c>
      <c r="P730" s="173" t="s">
        <v>851</v>
      </c>
      <c r="Q730" s="176" t="s">
        <v>845</v>
      </c>
      <c r="R730" s="176" t="s">
        <v>671</v>
      </c>
      <c r="S730" s="173" t="s">
        <v>595</v>
      </c>
    </row>
    <row r="731" spans="1:19" s="181" customFormat="1" ht="14.4" customHeight="1">
      <c r="A731" s="172" t="s">
        <v>673</v>
      </c>
      <c r="B731" s="173" t="s">
        <v>597</v>
      </c>
      <c r="C731" s="174" t="s">
        <v>670</v>
      </c>
      <c r="D731" s="173" t="s">
        <v>183</v>
      </c>
      <c r="E731" s="175">
        <v>7617977417866</v>
      </c>
      <c r="F731" s="20"/>
      <c r="G731" s="176"/>
      <c r="H731" s="176"/>
      <c r="I731" s="177">
        <v>399.99</v>
      </c>
      <c r="J731" s="176">
        <f t="shared" si="24"/>
        <v>0</v>
      </c>
      <c r="K731" s="149">
        <f t="shared" si="25"/>
        <v>0</v>
      </c>
      <c r="L731" s="178" t="s">
        <v>593</v>
      </c>
      <c r="M731" s="179" t="s">
        <v>850</v>
      </c>
      <c r="N731" s="180">
        <v>198121</v>
      </c>
      <c r="O731" s="173">
        <v>15000</v>
      </c>
      <c r="P731" s="173" t="s">
        <v>851</v>
      </c>
      <c r="Q731" s="176" t="s">
        <v>845</v>
      </c>
      <c r="R731" s="176" t="s">
        <v>671</v>
      </c>
      <c r="S731" s="173" t="s">
        <v>595</v>
      </c>
    </row>
    <row r="732" spans="1:19" s="181" customFormat="1" ht="14.4" customHeight="1">
      <c r="A732" s="172" t="s">
        <v>674</v>
      </c>
      <c r="B732" s="173" t="s">
        <v>597</v>
      </c>
      <c r="C732" s="174" t="s">
        <v>670</v>
      </c>
      <c r="D732" s="173" t="s">
        <v>185</v>
      </c>
      <c r="E732" s="175">
        <v>7617977417873</v>
      </c>
      <c r="F732" s="20"/>
      <c r="G732" s="176"/>
      <c r="H732" s="176"/>
      <c r="I732" s="177">
        <v>399.99</v>
      </c>
      <c r="J732" s="176">
        <f t="shared" si="24"/>
        <v>0</v>
      </c>
      <c r="K732" s="149">
        <f t="shared" si="25"/>
        <v>0</v>
      </c>
      <c r="L732" s="178" t="s">
        <v>593</v>
      </c>
      <c r="M732" s="179" t="s">
        <v>850</v>
      </c>
      <c r="N732" s="180">
        <v>198121</v>
      </c>
      <c r="O732" s="173">
        <v>15000</v>
      </c>
      <c r="P732" s="173" t="s">
        <v>851</v>
      </c>
      <c r="Q732" s="176" t="s">
        <v>845</v>
      </c>
      <c r="R732" s="176" t="s">
        <v>671</v>
      </c>
      <c r="S732" s="173" t="s">
        <v>595</v>
      </c>
    </row>
    <row r="733" spans="1:19" s="181" customFormat="1" ht="14.4" customHeight="1">
      <c r="A733" s="172" t="s">
        <v>675</v>
      </c>
      <c r="B733" s="173" t="s">
        <v>597</v>
      </c>
      <c r="C733" s="174" t="s">
        <v>670</v>
      </c>
      <c r="D733" s="173" t="s">
        <v>596</v>
      </c>
      <c r="E733" s="175">
        <v>7617977417903</v>
      </c>
      <c r="F733" s="20"/>
      <c r="G733" s="176"/>
      <c r="H733" s="176"/>
      <c r="I733" s="177">
        <v>399.99</v>
      </c>
      <c r="J733" s="176">
        <f t="shared" si="24"/>
        <v>0</v>
      </c>
      <c r="K733" s="149">
        <f t="shared" si="25"/>
        <v>0</v>
      </c>
      <c r="L733" s="178" t="s">
        <v>593</v>
      </c>
      <c r="M733" s="179" t="s">
        <v>850</v>
      </c>
      <c r="N733" s="180">
        <v>198121</v>
      </c>
      <c r="O733" s="173">
        <v>15000</v>
      </c>
      <c r="P733" s="173" t="s">
        <v>851</v>
      </c>
      <c r="Q733" s="176" t="s">
        <v>845</v>
      </c>
      <c r="R733" s="176" t="s">
        <v>671</v>
      </c>
      <c r="S733" s="173" t="s">
        <v>595</v>
      </c>
    </row>
    <row r="734" spans="1:19" s="181" customFormat="1" ht="14.4" customHeight="1">
      <c r="A734" s="172" t="s">
        <v>676</v>
      </c>
      <c r="B734" s="173" t="s">
        <v>597</v>
      </c>
      <c r="C734" s="174" t="s">
        <v>670</v>
      </c>
      <c r="D734" s="173" t="s">
        <v>181</v>
      </c>
      <c r="E734" s="175">
        <v>7617977417989</v>
      </c>
      <c r="F734" s="20"/>
      <c r="G734" s="176"/>
      <c r="H734" s="176"/>
      <c r="I734" s="177">
        <v>399.99</v>
      </c>
      <c r="J734" s="176">
        <f t="shared" si="24"/>
        <v>0</v>
      </c>
      <c r="K734" s="149">
        <f t="shared" si="25"/>
        <v>0</v>
      </c>
      <c r="L734" s="178" t="s">
        <v>593</v>
      </c>
      <c r="M734" s="179" t="s">
        <v>853</v>
      </c>
      <c r="N734" s="180">
        <v>198122</v>
      </c>
      <c r="O734" s="173">
        <v>15000</v>
      </c>
      <c r="P734" s="173" t="s">
        <v>851</v>
      </c>
      <c r="Q734" s="176" t="s">
        <v>845</v>
      </c>
      <c r="R734" s="176" t="s">
        <v>671</v>
      </c>
      <c r="S734" s="173" t="s">
        <v>595</v>
      </c>
    </row>
    <row r="735" spans="1:19" s="181" customFormat="1" ht="14.4" customHeight="1">
      <c r="A735" s="172" t="s">
        <v>677</v>
      </c>
      <c r="B735" s="173" t="s">
        <v>597</v>
      </c>
      <c r="C735" s="174" t="s">
        <v>670</v>
      </c>
      <c r="D735" s="173" t="s">
        <v>183</v>
      </c>
      <c r="E735" s="175">
        <v>7617977417996</v>
      </c>
      <c r="F735" s="20"/>
      <c r="G735" s="176"/>
      <c r="H735" s="176"/>
      <c r="I735" s="177">
        <v>399.99</v>
      </c>
      <c r="J735" s="176">
        <f t="shared" si="24"/>
        <v>0</v>
      </c>
      <c r="K735" s="149">
        <f t="shared" si="25"/>
        <v>0</v>
      </c>
      <c r="L735" s="178" t="s">
        <v>593</v>
      </c>
      <c r="M735" s="179" t="s">
        <v>853</v>
      </c>
      <c r="N735" s="180">
        <v>198122</v>
      </c>
      <c r="O735" s="173">
        <v>15000</v>
      </c>
      <c r="P735" s="173" t="s">
        <v>851</v>
      </c>
      <c r="Q735" s="176" t="s">
        <v>845</v>
      </c>
      <c r="R735" s="176" t="s">
        <v>671</v>
      </c>
      <c r="S735" s="173" t="s">
        <v>595</v>
      </c>
    </row>
    <row r="736" spans="1:19" s="181" customFormat="1" ht="14.4" customHeight="1">
      <c r="A736" s="172" t="s">
        <v>678</v>
      </c>
      <c r="B736" s="173" t="s">
        <v>597</v>
      </c>
      <c r="C736" s="174" t="s">
        <v>670</v>
      </c>
      <c r="D736" s="173" t="s">
        <v>185</v>
      </c>
      <c r="E736" s="175">
        <v>7617977418009</v>
      </c>
      <c r="F736" s="20"/>
      <c r="G736" s="176"/>
      <c r="H736" s="176"/>
      <c r="I736" s="177">
        <v>399.99</v>
      </c>
      <c r="J736" s="176">
        <f t="shared" si="24"/>
        <v>0</v>
      </c>
      <c r="K736" s="149">
        <f t="shared" si="25"/>
        <v>0</v>
      </c>
      <c r="L736" s="178" t="s">
        <v>593</v>
      </c>
      <c r="M736" s="179" t="s">
        <v>853</v>
      </c>
      <c r="N736" s="180">
        <v>198122</v>
      </c>
      <c r="O736" s="173">
        <v>15000</v>
      </c>
      <c r="P736" s="173" t="s">
        <v>851</v>
      </c>
      <c r="Q736" s="176" t="s">
        <v>845</v>
      </c>
      <c r="R736" s="176" t="s">
        <v>671</v>
      </c>
      <c r="S736" s="173" t="s">
        <v>595</v>
      </c>
    </row>
    <row r="737" spans="1:19" s="181" customFormat="1" ht="14.4" customHeight="1">
      <c r="A737" s="172" t="s">
        <v>679</v>
      </c>
      <c r="B737" s="173" t="s">
        <v>597</v>
      </c>
      <c r="C737" s="174" t="s">
        <v>670</v>
      </c>
      <c r="D737" s="173" t="s">
        <v>596</v>
      </c>
      <c r="E737" s="175">
        <v>7617977417941</v>
      </c>
      <c r="F737" s="20"/>
      <c r="G737" s="176"/>
      <c r="H737" s="176"/>
      <c r="I737" s="177">
        <v>399.99</v>
      </c>
      <c r="J737" s="176">
        <f t="shared" si="24"/>
        <v>0</v>
      </c>
      <c r="K737" s="149">
        <f t="shared" si="25"/>
        <v>0</v>
      </c>
      <c r="L737" s="178" t="s">
        <v>593</v>
      </c>
      <c r="M737" s="179" t="s">
        <v>853</v>
      </c>
      <c r="N737" s="180">
        <v>198122</v>
      </c>
      <c r="O737" s="173">
        <v>15000</v>
      </c>
      <c r="P737" s="173" t="s">
        <v>851</v>
      </c>
      <c r="Q737" s="176" t="s">
        <v>845</v>
      </c>
      <c r="R737" s="176" t="s">
        <v>671</v>
      </c>
      <c r="S737" s="173" t="s">
        <v>595</v>
      </c>
    </row>
    <row r="738" spans="1:19" s="181" customFormat="1" ht="14.4" customHeight="1">
      <c r="A738" s="172" t="s">
        <v>680</v>
      </c>
      <c r="B738" s="173" t="s">
        <v>597</v>
      </c>
      <c r="C738" s="174" t="s">
        <v>670</v>
      </c>
      <c r="D738" s="173" t="s">
        <v>599</v>
      </c>
      <c r="E738" s="175">
        <v>7617977417958</v>
      </c>
      <c r="F738" s="20"/>
      <c r="G738" s="176"/>
      <c r="H738" s="176"/>
      <c r="I738" s="177">
        <v>399.99</v>
      </c>
      <c r="J738" s="176">
        <f t="shared" si="24"/>
        <v>0</v>
      </c>
      <c r="K738" s="149">
        <f t="shared" si="25"/>
        <v>0</v>
      </c>
      <c r="L738" s="178" t="s">
        <v>593</v>
      </c>
      <c r="M738" s="179" t="s">
        <v>853</v>
      </c>
      <c r="N738" s="180">
        <v>198122</v>
      </c>
      <c r="O738" s="173">
        <v>15000</v>
      </c>
      <c r="P738" s="173" t="s">
        <v>851</v>
      </c>
      <c r="Q738" s="176" t="s">
        <v>845</v>
      </c>
      <c r="R738" s="176" t="s">
        <v>671</v>
      </c>
      <c r="S738" s="173" t="s">
        <v>595</v>
      </c>
    </row>
    <row r="739" spans="1:19" s="181" customFormat="1" ht="14.4" customHeight="1">
      <c r="A739" s="172" t="s">
        <v>681</v>
      </c>
      <c r="B739" s="173" t="s">
        <v>603</v>
      </c>
      <c r="C739" s="174" t="s">
        <v>670</v>
      </c>
      <c r="D739" s="173" t="s">
        <v>181</v>
      </c>
      <c r="E739" s="175">
        <v>7617977417965</v>
      </c>
      <c r="F739" s="20"/>
      <c r="G739" s="176"/>
      <c r="H739" s="176"/>
      <c r="I739" s="177">
        <v>399.99</v>
      </c>
      <c r="J739" s="176">
        <f t="shared" si="24"/>
        <v>0</v>
      </c>
      <c r="K739" s="149">
        <f t="shared" si="25"/>
        <v>0</v>
      </c>
      <c r="L739" s="178" t="s">
        <v>593</v>
      </c>
      <c r="M739" s="179" t="s">
        <v>853</v>
      </c>
      <c r="N739" s="180">
        <v>198122</v>
      </c>
      <c r="O739" s="173">
        <v>20731</v>
      </c>
      <c r="P739" s="173" t="s">
        <v>851</v>
      </c>
      <c r="Q739" s="176" t="s">
        <v>845</v>
      </c>
      <c r="R739" s="176" t="s">
        <v>671</v>
      </c>
      <c r="S739" s="173" t="s">
        <v>595</v>
      </c>
    </row>
    <row r="740" spans="1:19" s="181" customFormat="1" ht="14.4" customHeight="1">
      <c r="A740" s="172" t="s">
        <v>682</v>
      </c>
      <c r="B740" s="173" t="s">
        <v>603</v>
      </c>
      <c r="C740" s="174" t="s">
        <v>670</v>
      </c>
      <c r="D740" s="173" t="s">
        <v>183</v>
      </c>
      <c r="E740" s="175">
        <v>7617977417934</v>
      </c>
      <c r="F740" s="20"/>
      <c r="G740" s="176"/>
      <c r="H740" s="176"/>
      <c r="I740" s="177">
        <v>399.99</v>
      </c>
      <c r="J740" s="176">
        <f t="shared" si="24"/>
        <v>0</v>
      </c>
      <c r="K740" s="149">
        <f t="shared" si="25"/>
        <v>0</v>
      </c>
      <c r="L740" s="178" t="s">
        <v>593</v>
      </c>
      <c r="M740" s="179" t="s">
        <v>853</v>
      </c>
      <c r="N740" s="180">
        <v>198122</v>
      </c>
      <c r="O740" s="173">
        <v>20731</v>
      </c>
      <c r="P740" s="173" t="s">
        <v>851</v>
      </c>
      <c r="Q740" s="176" t="s">
        <v>845</v>
      </c>
      <c r="R740" s="176" t="s">
        <v>671</v>
      </c>
      <c r="S740" s="173" t="s">
        <v>595</v>
      </c>
    </row>
    <row r="741" spans="1:19" s="181" customFormat="1" ht="14.4" customHeight="1">
      <c r="A741" s="172" t="s">
        <v>683</v>
      </c>
      <c r="B741" s="173" t="s">
        <v>603</v>
      </c>
      <c r="C741" s="174" t="s">
        <v>670</v>
      </c>
      <c r="D741" s="173" t="s">
        <v>185</v>
      </c>
      <c r="E741" s="175">
        <v>7617977417972</v>
      </c>
      <c r="F741" s="20"/>
      <c r="G741" s="176"/>
      <c r="H741" s="176"/>
      <c r="I741" s="177">
        <v>399.99</v>
      </c>
      <c r="J741" s="176">
        <f t="shared" si="24"/>
        <v>0</v>
      </c>
      <c r="K741" s="149">
        <f t="shared" si="25"/>
        <v>0</v>
      </c>
      <c r="L741" s="178" t="s">
        <v>593</v>
      </c>
      <c r="M741" s="179" t="s">
        <v>853</v>
      </c>
      <c r="N741" s="180">
        <v>198122</v>
      </c>
      <c r="O741" s="173">
        <v>20731</v>
      </c>
      <c r="P741" s="173" t="s">
        <v>851</v>
      </c>
      <c r="Q741" s="176" t="s">
        <v>845</v>
      </c>
      <c r="R741" s="176" t="s">
        <v>671</v>
      </c>
      <c r="S741" s="173" t="s">
        <v>595</v>
      </c>
    </row>
    <row r="742" spans="1:19" s="181" customFormat="1" ht="14.4" customHeight="1">
      <c r="A742" s="172" t="s">
        <v>684</v>
      </c>
      <c r="B742" s="173" t="s">
        <v>603</v>
      </c>
      <c r="C742" s="174" t="s">
        <v>670</v>
      </c>
      <c r="D742" s="173" t="s">
        <v>596</v>
      </c>
      <c r="E742" s="175">
        <v>7617977418016</v>
      </c>
      <c r="F742" s="20"/>
      <c r="G742" s="176"/>
      <c r="H742" s="176"/>
      <c r="I742" s="177">
        <v>399.99</v>
      </c>
      <c r="J742" s="176">
        <f t="shared" si="24"/>
        <v>0</v>
      </c>
      <c r="K742" s="149">
        <f t="shared" si="25"/>
        <v>0</v>
      </c>
      <c r="L742" s="178" t="s">
        <v>593</v>
      </c>
      <c r="M742" s="179" t="s">
        <v>853</v>
      </c>
      <c r="N742" s="180">
        <v>198122</v>
      </c>
      <c r="O742" s="173">
        <v>20731</v>
      </c>
      <c r="P742" s="173" t="s">
        <v>851</v>
      </c>
      <c r="Q742" s="176" t="s">
        <v>845</v>
      </c>
      <c r="R742" s="176" t="s">
        <v>671</v>
      </c>
      <c r="S742" s="173" t="s">
        <v>595</v>
      </c>
    </row>
    <row r="743" spans="1:19" s="181" customFormat="1" ht="14.4" customHeight="1">
      <c r="A743" s="172" t="s">
        <v>685</v>
      </c>
      <c r="B743" s="173" t="s">
        <v>603</v>
      </c>
      <c r="C743" s="174" t="s">
        <v>670</v>
      </c>
      <c r="D743" s="173" t="s">
        <v>599</v>
      </c>
      <c r="E743" s="175">
        <v>7617977418023</v>
      </c>
      <c r="F743" s="20"/>
      <c r="G743" s="176"/>
      <c r="H743" s="176"/>
      <c r="I743" s="177">
        <v>399.99</v>
      </c>
      <c r="J743" s="176">
        <f t="shared" si="24"/>
        <v>0</v>
      </c>
      <c r="K743" s="149">
        <f t="shared" si="25"/>
        <v>0</v>
      </c>
      <c r="L743" s="178" t="s">
        <v>593</v>
      </c>
      <c r="M743" s="179" t="s">
        <v>853</v>
      </c>
      <c r="N743" s="180">
        <v>198122</v>
      </c>
      <c r="O743" s="173">
        <v>20731</v>
      </c>
      <c r="P743" s="173" t="s">
        <v>851</v>
      </c>
      <c r="Q743" s="176" t="s">
        <v>845</v>
      </c>
      <c r="R743" s="176" t="s">
        <v>671</v>
      </c>
      <c r="S743" s="173" t="s">
        <v>595</v>
      </c>
    </row>
    <row r="744" spans="1:19" s="181" customFormat="1" ht="14.4" customHeight="1">
      <c r="A744" s="172" t="s">
        <v>854</v>
      </c>
      <c r="B744" s="173" t="s">
        <v>597</v>
      </c>
      <c r="C744" s="174" t="s">
        <v>855</v>
      </c>
      <c r="D744" s="173" t="s">
        <v>592</v>
      </c>
      <c r="E744" s="175">
        <v>7617977419464</v>
      </c>
      <c r="F744" s="20"/>
      <c r="G744" s="176"/>
      <c r="H744" s="176"/>
      <c r="I744" s="177">
        <v>399.99</v>
      </c>
      <c r="J744" s="176">
        <f t="shared" si="24"/>
        <v>0</v>
      </c>
      <c r="K744" s="149">
        <f t="shared" si="25"/>
        <v>0</v>
      </c>
      <c r="L744" s="178" t="s">
        <v>593</v>
      </c>
      <c r="M744" s="179" t="s">
        <v>850</v>
      </c>
      <c r="N744" s="180">
        <v>198261</v>
      </c>
      <c r="O744" s="173">
        <v>15000</v>
      </c>
      <c r="P744" s="173" t="s">
        <v>851</v>
      </c>
      <c r="Q744" s="176" t="s">
        <v>845</v>
      </c>
      <c r="R744" s="176" t="s">
        <v>594</v>
      </c>
      <c r="S744" s="173" t="s">
        <v>595</v>
      </c>
    </row>
    <row r="745" spans="1:19" s="181" customFormat="1" ht="14.4" customHeight="1">
      <c r="A745" s="172" t="s">
        <v>856</v>
      </c>
      <c r="B745" s="173" t="s">
        <v>597</v>
      </c>
      <c r="C745" s="174" t="s">
        <v>855</v>
      </c>
      <c r="D745" s="173" t="s">
        <v>181</v>
      </c>
      <c r="E745" s="175">
        <v>7617977419488</v>
      </c>
      <c r="F745" s="20"/>
      <c r="G745" s="176"/>
      <c r="H745" s="176"/>
      <c r="I745" s="177">
        <v>399.99</v>
      </c>
      <c r="J745" s="176">
        <f t="shared" si="24"/>
        <v>0</v>
      </c>
      <c r="K745" s="149">
        <f t="shared" si="25"/>
        <v>0</v>
      </c>
      <c r="L745" s="178" t="s">
        <v>593</v>
      </c>
      <c r="M745" s="179" t="s">
        <v>850</v>
      </c>
      <c r="N745" s="180">
        <v>198261</v>
      </c>
      <c r="O745" s="173">
        <v>15000</v>
      </c>
      <c r="P745" s="173" t="s">
        <v>851</v>
      </c>
      <c r="Q745" s="176" t="s">
        <v>845</v>
      </c>
      <c r="R745" s="176" t="s">
        <v>594</v>
      </c>
      <c r="S745" s="173" t="s">
        <v>595</v>
      </c>
    </row>
    <row r="746" spans="1:19" s="181" customFormat="1" ht="14.4" customHeight="1">
      <c r="A746" s="172" t="s">
        <v>857</v>
      </c>
      <c r="B746" s="173" t="s">
        <v>597</v>
      </c>
      <c r="C746" s="174" t="s">
        <v>855</v>
      </c>
      <c r="D746" s="173" t="s">
        <v>183</v>
      </c>
      <c r="E746" s="175">
        <v>7617977419433</v>
      </c>
      <c r="F746" s="20"/>
      <c r="G746" s="176"/>
      <c r="H746" s="176"/>
      <c r="I746" s="177">
        <v>399.99</v>
      </c>
      <c r="J746" s="176">
        <f t="shared" si="24"/>
        <v>0</v>
      </c>
      <c r="K746" s="149">
        <f t="shared" si="25"/>
        <v>0</v>
      </c>
      <c r="L746" s="178" t="s">
        <v>593</v>
      </c>
      <c r="M746" s="179" t="s">
        <v>850</v>
      </c>
      <c r="N746" s="180">
        <v>198261</v>
      </c>
      <c r="O746" s="173">
        <v>15000</v>
      </c>
      <c r="P746" s="173" t="s">
        <v>851</v>
      </c>
      <c r="Q746" s="176" t="s">
        <v>845</v>
      </c>
      <c r="R746" s="176" t="s">
        <v>594</v>
      </c>
      <c r="S746" s="173" t="s">
        <v>595</v>
      </c>
    </row>
    <row r="747" spans="1:19" s="181" customFormat="1" ht="14.4" customHeight="1">
      <c r="A747" s="172" t="s">
        <v>858</v>
      </c>
      <c r="B747" s="173" t="s">
        <v>597</v>
      </c>
      <c r="C747" s="174" t="s">
        <v>855</v>
      </c>
      <c r="D747" s="173" t="s">
        <v>185</v>
      </c>
      <c r="E747" s="175">
        <v>7617977419389</v>
      </c>
      <c r="F747" s="20"/>
      <c r="G747" s="176"/>
      <c r="H747" s="176"/>
      <c r="I747" s="177">
        <v>399.99</v>
      </c>
      <c r="J747" s="176">
        <f t="shared" si="24"/>
        <v>0</v>
      </c>
      <c r="K747" s="149">
        <f t="shared" si="25"/>
        <v>0</v>
      </c>
      <c r="L747" s="178" t="s">
        <v>593</v>
      </c>
      <c r="M747" s="179" t="s">
        <v>850</v>
      </c>
      <c r="N747" s="180">
        <v>198261</v>
      </c>
      <c r="O747" s="173">
        <v>15000</v>
      </c>
      <c r="P747" s="173" t="s">
        <v>851</v>
      </c>
      <c r="Q747" s="176" t="s">
        <v>845</v>
      </c>
      <c r="R747" s="176" t="s">
        <v>594</v>
      </c>
      <c r="S747" s="173" t="s">
        <v>595</v>
      </c>
    </row>
    <row r="748" spans="1:19" s="181" customFormat="1" ht="14.4" customHeight="1">
      <c r="A748" s="172" t="s">
        <v>859</v>
      </c>
      <c r="B748" s="173" t="s">
        <v>597</v>
      </c>
      <c r="C748" s="174" t="s">
        <v>855</v>
      </c>
      <c r="D748" s="173" t="s">
        <v>596</v>
      </c>
      <c r="E748" s="175">
        <v>7617977419419</v>
      </c>
      <c r="F748" s="20"/>
      <c r="G748" s="176"/>
      <c r="H748" s="176"/>
      <c r="I748" s="177">
        <v>399.99</v>
      </c>
      <c r="J748" s="176">
        <f t="shared" si="24"/>
        <v>0</v>
      </c>
      <c r="K748" s="149">
        <f t="shared" si="25"/>
        <v>0</v>
      </c>
      <c r="L748" s="178" t="s">
        <v>593</v>
      </c>
      <c r="M748" s="179" t="s">
        <v>850</v>
      </c>
      <c r="N748" s="180">
        <v>198261</v>
      </c>
      <c r="O748" s="173">
        <v>15000</v>
      </c>
      <c r="P748" s="173" t="s">
        <v>851</v>
      </c>
      <c r="Q748" s="176" t="s">
        <v>845</v>
      </c>
      <c r="R748" s="176" t="s">
        <v>594</v>
      </c>
      <c r="S748" s="173" t="s">
        <v>595</v>
      </c>
    </row>
    <row r="749" spans="1:19" s="181" customFormat="1" ht="14.4" customHeight="1">
      <c r="A749" s="172" t="s">
        <v>860</v>
      </c>
      <c r="B749" s="173" t="s">
        <v>610</v>
      </c>
      <c r="C749" s="174" t="s">
        <v>855</v>
      </c>
      <c r="D749" s="173" t="s">
        <v>592</v>
      </c>
      <c r="E749" s="175">
        <v>7617977419457</v>
      </c>
      <c r="F749" s="20"/>
      <c r="G749" s="176"/>
      <c r="H749" s="176"/>
      <c r="I749" s="177">
        <v>399.99</v>
      </c>
      <c r="J749" s="176">
        <f t="shared" si="24"/>
        <v>0</v>
      </c>
      <c r="K749" s="149">
        <f t="shared" si="25"/>
        <v>0</v>
      </c>
      <c r="L749" s="178" t="s">
        <v>593</v>
      </c>
      <c r="M749" s="179" t="s">
        <v>850</v>
      </c>
      <c r="N749" s="180">
        <v>198261</v>
      </c>
      <c r="O749" s="173">
        <v>31800</v>
      </c>
      <c r="P749" s="173" t="s">
        <v>851</v>
      </c>
      <c r="Q749" s="176" t="s">
        <v>845</v>
      </c>
      <c r="R749" s="176" t="s">
        <v>594</v>
      </c>
      <c r="S749" s="173" t="s">
        <v>595</v>
      </c>
    </row>
    <row r="750" spans="1:19" s="181" customFormat="1" ht="14.4" customHeight="1">
      <c r="A750" s="172" t="s">
        <v>861</v>
      </c>
      <c r="B750" s="173" t="s">
        <v>610</v>
      </c>
      <c r="C750" s="174" t="s">
        <v>855</v>
      </c>
      <c r="D750" s="173" t="s">
        <v>181</v>
      </c>
      <c r="E750" s="175">
        <v>7617977419495</v>
      </c>
      <c r="F750" s="20"/>
      <c r="G750" s="176"/>
      <c r="H750" s="176"/>
      <c r="I750" s="177">
        <v>399.99</v>
      </c>
      <c r="J750" s="176">
        <f t="shared" si="24"/>
        <v>0</v>
      </c>
      <c r="K750" s="149">
        <f t="shared" si="25"/>
        <v>0</v>
      </c>
      <c r="L750" s="178" t="s">
        <v>593</v>
      </c>
      <c r="M750" s="179" t="s">
        <v>850</v>
      </c>
      <c r="N750" s="180">
        <v>198261</v>
      </c>
      <c r="O750" s="173">
        <v>31800</v>
      </c>
      <c r="P750" s="173" t="s">
        <v>851</v>
      </c>
      <c r="Q750" s="176" t="s">
        <v>845</v>
      </c>
      <c r="R750" s="176" t="s">
        <v>594</v>
      </c>
      <c r="S750" s="173" t="s">
        <v>595</v>
      </c>
    </row>
    <row r="751" spans="1:19" s="181" customFormat="1" ht="14.4" customHeight="1">
      <c r="A751" s="172" t="s">
        <v>862</v>
      </c>
      <c r="B751" s="173" t="s">
        <v>610</v>
      </c>
      <c r="C751" s="174" t="s">
        <v>855</v>
      </c>
      <c r="D751" s="173" t="s">
        <v>183</v>
      </c>
      <c r="E751" s="175">
        <v>7617977419471</v>
      </c>
      <c r="F751" s="20"/>
      <c r="G751" s="176"/>
      <c r="H751" s="176"/>
      <c r="I751" s="177">
        <v>399.99</v>
      </c>
      <c r="J751" s="176">
        <f t="shared" si="24"/>
        <v>0</v>
      </c>
      <c r="K751" s="149">
        <f t="shared" si="25"/>
        <v>0</v>
      </c>
      <c r="L751" s="178" t="s">
        <v>593</v>
      </c>
      <c r="M751" s="179" t="s">
        <v>850</v>
      </c>
      <c r="N751" s="180">
        <v>198261</v>
      </c>
      <c r="O751" s="173">
        <v>31800</v>
      </c>
      <c r="P751" s="173" t="s">
        <v>851</v>
      </c>
      <c r="Q751" s="176" t="s">
        <v>845</v>
      </c>
      <c r="R751" s="176" t="s">
        <v>594</v>
      </c>
      <c r="S751" s="173" t="s">
        <v>595</v>
      </c>
    </row>
    <row r="752" spans="1:19" s="181" customFormat="1" ht="14.4" customHeight="1">
      <c r="A752" s="172" t="s">
        <v>863</v>
      </c>
      <c r="B752" s="173" t="s">
        <v>610</v>
      </c>
      <c r="C752" s="174" t="s">
        <v>855</v>
      </c>
      <c r="D752" s="173" t="s">
        <v>185</v>
      </c>
      <c r="E752" s="175">
        <v>7617977419396</v>
      </c>
      <c r="F752" s="20"/>
      <c r="G752" s="176"/>
      <c r="H752" s="176"/>
      <c r="I752" s="177">
        <v>399.99</v>
      </c>
      <c r="J752" s="176">
        <f t="shared" si="24"/>
        <v>0</v>
      </c>
      <c r="K752" s="149">
        <f t="shared" si="25"/>
        <v>0</v>
      </c>
      <c r="L752" s="178" t="s">
        <v>593</v>
      </c>
      <c r="M752" s="179" t="s">
        <v>850</v>
      </c>
      <c r="N752" s="180">
        <v>198261</v>
      </c>
      <c r="O752" s="173">
        <v>31800</v>
      </c>
      <c r="P752" s="173" t="s">
        <v>851</v>
      </c>
      <c r="Q752" s="176" t="s">
        <v>845</v>
      </c>
      <c r="R752" s="176" t="s">
        <v>594</v>
      </c>
      <c r="S752" s="173" t="s">
        <v>595</v>
      </c>
    </row>
    <row r="753" spans="1:19" s="181" customFormat="1" ht="14.4" customHeight="1">
      <c r="A753" s="172" t="s">
        <v>864</v>
      </c>
      <c r="B753" s="173" t="s">
        <v>610</v>
      </c>
      <c r="C753" s="174" t="s">
        <v>855</v>
      </c>
      <c r="D753" s="173" t="s">
        <v>596</v>
      </c>
      <c r="E753" s="175">
        <v>7617977419426</v>
      </c>
      <c r="F753" s="20"/>
      <c r="G753" s="176"/>
      <c r="H753" s="176"/>
      <c r="I753" s="177">
        <v>399.99</v>
      </c>
      <c r="J753" s="176">
        <f t="shared" si="24"/>
        <v>0</v>
      </c>
      <c r="K753" s="149">
        <f t="shared" si="25"/>
        <v>0</v>
      </c>
      <c r="L753" s="178" t="s">
        <v>593</v>
      </c>
      <c r="M753" s="179" t="s">
        <v>850</v>
      </c>
      <c r="N753" s="180">
        <v>198261</v>
      </c>
      <c r="O753" s="173">
        <v>31800</v>
      </c>
      <c r="P753" s="173" t="s">
        <v>851</v>
      </c>
      <c r="Q753" s="176" t="s">
        <v>845</v>
      </c>
      <c r="R753" s="176" t="s">
        <v>594</v>
      </c>
      <c r="S753" s="173" t="s">
        <v>595</v>
      </c>
    </row>
    <row r="754" spans="1:19" s="181" customFormat="1" ht="14.4" customHeight="1">
      <c r="A754" s="172" t="s">
        <v>865</v>
      </c>
      <c r="B754" s="173" t="s">
        <v>597</v>
      </c>
      <c r="C754" s="174" t="s">
        <v>855</v>
      </c>
      <c r="D754" s="173" t="s">
        <v>181</v>
      </c>
      <c r="E754" s="175">
        <v>7617977419662</v>
      </c>
      <c r="F754" s="20"/>
      <c r="G754" s="176"/>
      <c r="H754" s="176"/>
      <c r="I754" s="177">
        <v>399.99</v>
      </c>
      <c r="J754" s="176">
        <f t="shared" si="24"/>
        <v>0</v>
      </c>
      <c r="K754" s="149">
        <f t="shared" si="25"/>
        <v>0</v>
      </c>
      <c r="L754" s="178" t="s">
        <v>593</v>
      </c>
      <c r="M754" s="179" t="s">
        <v>853</v>
      </c>
      <c r="N754" s="180">
        <v>198262</v>
      </c>
      <c r="O754" s="173">
        <v>15000</v>
      </c>
      <c r="P754" s="173" t="s">
        <v>851</v>
      </c>
      <c r="Q754" s="176" t="s">
        <v>845</v>
      </c>
      <c r="R754" s="176" t="s">
        <v>594</v>
      </c>
      <c r="S754" s="173" t="s">
        <v>595</v>
      </c>
    </row>
    <row r="755" spans="1:19" s="181" customFormat="1" ht="14.4" customHeight="1">
      <c r="A755" s="172" t="s">
        <v>866</v>
      </c>
      <c r="B755" s="173" t="s">
        <v>597</v>
      </c>
      <c r="C755" s="174" t="s">
        <v>855</v>
      </c>
      <c r="D755" s="173" t="s">
        <v>183</v>
      </c>
      <c r="E755" s="175">
        <v>7617977419648</v>
      </c>
      <c r="F755" s="20"/>
      <c r="G755" s="176"/>
      <c r="H755" s="176"/>
      <c r="I755" s="177">
        <v>399.99</v>
      </c>
      <c r="J755" s="176">
        <f t="shared" si="24"/>
        <v>0</v>
      </c>
      <c r="K755" s="149">
        <f t="shared" si="25"/>
        <v>0</v>
      </c>
      <c r="L755" s="178" t="s">
        <v>593</v>
      </c>
      <c r="M755" s="179" t="s">
        <v>853</v>
      </c>
      <c r="N755" s="180">
        <v>198262</v>
      </c>
      <c r="O755" s="173">
        <v>15000</v>
      </c>
      <c r="P755" s="173" t="s">
        <v>851</v>
      </c>
      <c r="Q755" s="176" t="s">
        <v>845</v>
      </c>
      <c r="R755" s="176" t="s">
        <v>594</v>
      </c>
      <c r="S755" s="173" t="s">
        <v>595</v>
      </c>
    </row>
    <row r="756" spans="1:19" s="181" customFormat="1" ht="14.4" customHeight="1">
      <c r="A756" s="172" t="s">
        <v>867</v>
      </c>
      <c r="B756" s="173" t="s">
        <v>597</v>
      </c>
      <c r="C756" s="174" t="s">
        <v>855</v>
      </c>
      <c r="D756" s="173" t="s">
        <v>185</v>
      </c>
      <c r="E756" s="175">
        <v>7617977419532</v>
      </c>
      <c r="F756" s="20"/>
      <c r="G756" s="176"/>
      <c r="H756" s="176"/>
      <c r="I756" s="177">
        <v>399.99</v>
      </c>
      <c r="J756" s="176">
        <f t="shared" si="24"/>
        <v>0</v>
      </c>
      <c r="K756" s="149">
        <f t="shared" si="25"/>
        <v>0</v>
      </c>
      <c r="L756" s="178" t="s">
        <v>593</v>
      </c>
      <c r="M756" s="179" t="s">
        <v>853</v>
      </c>
      <c r="N756" s="180">
        <v>198262</v>
      </c>
      <c r="O756" s="173">
        <v>15000</v>
      </c>
      <c r="P756" s="173" t="s">
        <v>851</v>
      </c>
      <c r="Q756" s="176" t="s">
        <v>845</v>
      </c>
      <c r="R756" s="176" t="s">
        <v>594</v>
      </c>
      <c r="S756" s="173" t="s">
        <v>595</v>
      </c>
    </row>
    <row r="757" spans="1:19" s="181" customFormat="1" ht="14.4" customHeight="1">
      <c r="A757" s="172" t="s">
        <v>868</v>
      </c>
      <c r="B757" s="173" t="s">
        <v>597</v>
      </c>
      <c r="C757" s="174" t="s">
        <v>855</v>
      </c>
      <c r="D757" s="173" t="s">
        <v>596</v>
      </c>
      <c r="E757" s="175">
        <v>7617977419556</v>
      </c>
      <c r="F757" s="20"/>
      <c r="G757" s="176"/>
      <c r="H757" s="176"/>
      <c r="I757" s="177">
        <v>399.99</v>
      </c>
      <c r="J757" s="176">
        <f t="shared" si="24"/>
        <v>0</v>
      </c>
      <c r="K757" s="149">
        <f t="shared" si="25"/>
        <v>0</v>
      </c>
      <c r="L757" s="178" t="s">
        <v>593</v>
      </c>
      <c r="M757" s="179" t="s">
        <v>853</v>
      </c>
      <c r="N757" s="180">
        <v>198262</v>
      </c>
      <c r="O757" s="173">
        <v>15000</v>
      </c>
      <c r="P757" s="173" t="s">
        <v>851</v>
      </c>
      <c r="Q757" s="176" t="s">
        <v>845</v>
      </c>
      <c r="R757" s="176" t="s">
        <v>594</v>
      </c>
      <c r="S757" s="173" t="s">
        <v>595</v>
      </c>
    </row>
    <row r="758" spans="1:19" s="181" customFormat="1" ht="14.4" customHeight="1">
      <c r="A758" s="172" t="s">
        <v>869</v>
      </c>
      <c r="B758" s="173" t="s">
        <v>597</v>
      </c>
      <c r="C758" s="174" t="s">
        <v>855</v>
      </c>
      <c r="D758" s="173" t="s">
        <v>599</v>
      </c>
      <c r="E758" s="175">
        <v>7617977419570</v>
      </c>
      <c r="F758" s="20"/>
      <c r="G758" s="176"/>
      <c r="H758" s="176"/>
      <c r="I758" s="177">
        <v>399.99</v>
      </c>
      <c r="J758" s="176">
        <f t="shared" si="24"/>
        <v>0</v>
      </c>
      <c r="K758" s="149">
        <f t="shared" si="25"/>
        <v>0</v>
      </c>
      <c r="L758" s="178" t="s">
        <v>593</v>
      </c>
      <c r="M758" s="179" t="s">
        <v>853</v>
      </c>
      <c r="N758" s="180">
        <v>198262</v>
      </c>
      <c r="O758" s="173">
        <v>15000</v>
      </c>
      <c r="P758" s="173" t="s">
        <v>851</v>
      </c>
      <c r="Q758" s="176" t="s">
        <v>845</v>
      </c>
      <c r="R758" s="176" t="s">
        <v>594</v>
      </c>
      <c r="S758" s="173" t="s">
        <v>595</v>
      </c>
    </row>
    <row r="759" spans="1:19" s="181" customFormat="1" ht="14.4" customHeight="1">
      <c r="A759" s="172" t="s">
        <v>870</v>
      </c>
      <c r="B759" s="173" t="s">
        <v>603</v>
      </c>
      <c r="C759" s="174" t="s">
        <v>855</v>
      </c>
      <c r="D759" s="173" t="s">
        <v>181</v>
      </c>
      <c r="E759" s="175">
        <v>7617977419631</v>
      </c>
      <c r="F759" s="20"/>
      <c r="G759" s="176"/>
      <c r="H759" s="176"/>
      <c r="I759" s="177">
        <v>399.99</v>
      </c>
      <c r="J759" s="176">
        <f t="shared" si="24"/>
        <v>0</v>
      </c>
      <c r="K759" s="149">
        <f t="shared" si="25"/>
        <v>0</v>
      </c>
      <c r="L759" s="178" t="s">
        <v>593</v>
      </c>
      <c r="M759" s="179" t="s">
        <v>853</v>
      </c>
      <c r="N759" s="180">
        <v>198262</v>
      </c>
      <c r="O759" s="173">
        <v>20731</v>
      </c>
      <c r="P759" s="173" t="s">
        <v>851</v>
      </c>
      <c r="Q759" s="176" t="s">
        <v>845</v>
      </c>
      <c r="R759" s="176" t="s">
        <v>594</v>
      </c>
      <c r="S759" s="173" t="s">
        <v>595</v>
      </c>
    </row>
    <row r="760" spans="1:19" s="181" customFormat="1" ht="14.4" customHeight="1">
      <c r="A760" s="172" t="s">
        <v>871</v>
      </c>
      <c r="B760" s="173" t="s">
        <v>603</v>
      </c>
      <c r="C760" s="174" t="s">
        <v>855</v>
      </c>
      <c r="D760" s="173" t="s">
        <v>183</v>
      </c>
      <c r="E760" s="175">
        <v>7617977419617</v>
      </c>
      <c r="F760" s="20"/>
      <c r="G760" s="176"/>
      <c r="H760" s="176"/>
      <c r="I760" s="177">
        <v>399.99</v>
      </c>
      <c r="J760" s="176">
        <f t="shared" si="24"/>
        <v>0</v>
      </c>
      <c r="K760" s="149">
        <f t="shared" si="25"/>
        <v>0</v>
      </c>
      <c r="L760" s="178" t="s">
        <v>593</v>
      </c>
      <c r="M760" s="179" t="s">
        <v>853</v>
      </c>
      <c r="N760" s="180">
        <v>198262</v>
      </c>
      <c r="O760" s="173">
        <v>20731</v>
      </c>
      <c r="P760" s="173" t="s">
        <v>851</v>
      </c>
      <c r="Q760" s="176" t="s">
        <v>845</v>
      </c>
      <c r="R760" s="176" t="s">
        <v>594</v>
      </c>
      <c r="S760" s="173" t="s">
        <v>595</v>
      </c>
    </row>
    <row r="761" spans="1:19" s="181" customFormat="1" ht="14.4" customHeight="1">
      <c r="A761" s="172" t="s">
        <v>872</v>
      </c>
      <c r="B761" s="173" t="s">
        <v>603</v>
      </c>
      <c r="C761" s="174" t="s">
        <v>855</v>
      </c>
      <c r="D761" s="173" t="s">
        <v>185</v>
      </c>
      <c r="E761" s="175">
        <v>7617977419563</v>
      </c>
      <c r="F761" s="20"/>
      <c r="G761" s="176"/>
      <c r="H761" s="176"/>
      <c r="I761" s="177">
        <v>399.99</v>
      </c>
      <c r="J761" s="176">
        <f t="shared" si="24"/>
        <v>0</v>
      </c>
      <c r="K761" s="149">
        <f t="shared" si="25"/>
        <v>0</v>
      </c>
      <c r="L761" s="178" t="s">
        <v>593</v>
      </c>
      <c r="M761" s="179" t="s">
        <v>853</v>
      </c>
      <c r="N761" s="180">
        <v>198262</v>
      </c>
      <c r="O761" s="173">
        <v>20731</v>
      </c>
      <c r="P761" s="173" t="s">
        <v>851</v>
      </c>
      <c r="Q761" s="176" t="s">
        <v>845</v>
      </c>
      <c r="R761" s="176" t="s">
        <v>594</v>
      </c>
      <c r="S761" s="173" t="s">
        <v>595</v>
      </c>
    </row>
    <row r="762" spans="1:19" s="181" customFormat="1" ht="14.4" customHeight="1">
      <c r="A762" s="172" t="s">
        <v>873</v>
      </c>
      <c r="B762" s="173" t="s">
        <v>603</v>
      </c>
      <c r="C762" s="174" t="s">
        <v>855</v>
      </c>
      <c r="D762" s="173" t="s">
        <v>596</v>
      </c>
      <c r="E762" s="175">
        <v>7617977419549</v>
      </c>
      <c r="F762" s="20"/>
      <c r="G762" s="176"/>
      <c r="H762" s="176"/>
      <c r="I762" s="177">
        <v>399.99</v>
      </c>
      <c r="J762" s="176">
        <f t="shared" si="24"/>
        <v>0</v>
      </c>
      <c r="K762" s="149">
        <f t="shared" si="25"/>
        <v>0</v>
      </c>
      <c r="L762" s="178" t="s">
        <v>593</v>
      </c>
      <c r="M762" s="179" t="s">
        <v>853</v>
      </c>
      <c r="N762" s="180">
        <v>198262</v>
      </c>
      <c r="O762" s="173">
        <v>20731</v>
      </c>
      <c r="P762" s="173" t="s">
        <v>851</v>
      </c>
      <c r="Q762" s="176" t="s">
        <v>845</v>
      </c>
      <c r="R762" s="176" t="s">
        <v>594</v>
      </c>
      <c r="S762" s="173" t="s">
        <v>595</v>
      </c>
    </row>
    <row r="763" spans="1:19" s="181" customFormat="1" ht="14.4" customHeight="1">
      <c r="A763" s="172" t="s">
        <v>874</v>
      </c>
      <c r="B763" s="173" t="s">
        <v>603</v>
      </c>
      <c r="C763" s="174" t="s">
        <v>855</v>
      </c>
      <c r="D763" s="173" t="s">
        <v>599</v>
      </c>
      <c r="E763" s="175">
        <v>7617977419587</v>
      </c>
      <c r="F763" s="20"/>
      <c r="G763" s="176"/>
      <c r="H763" s="176"/>
      <c r="I763" s="177">
        <v>399.99</v>
      </c>
      <c r="J763" s="176">
        <f t="shared" si="24"/>
        <v>0</v>
      </c>
      <c r="K763" s="149">
        <f t="shared" si="25"/>
        <v>0</v>
      </c>
      <c r="L763" s="178" t="s">
        <v>593</v>
      </c>
      <c r="M763" s="179" t="s">
        <v>853</v>
      </c>
      <c r="N763" s="180">
        <v>198262</v>
      </c>
      <c r="O763" s="173">
        <v>20731</v>
      </c>
      <c r="P763" s="173" t="s">
        <v>851</v>
      </c>
      <c r="Q763" s="176" t="s">
        <v>845</v>
      </c>
      <c r="R763" s="176" t="s">
        <v>594</v>
      </c>
      <c r="S763" s="173" t="s">
        <v>595</v>
      </c>
    </row>
    <row r="764" spans="1:19" s="181" customFormat="1" ht="14.4" customHeight="1">
      <c r="A764" s="172" t="s">
        <v>875</v>
      </c>
      <c r="B764" s="173" t="s">
        <v>597</v>
      </c>
      <c r="C764" s="174" t="s">
        <v>876</v>
      </c>
      <c r="D764" s="173" t="s">
        <v>592</v>
      </c>
      <c r="E764" s="175">
        <v>7617977419846</v>
      </c>
      <c r="F764" s="20"/>
      <c r="G764" s="176"/>
      <c r="H764" s="176"/>
      <c r="I764" s="177">
        <v>399.99</v>
      </c>
      <c r="J764" s="176">
        <f t="shared" si="24"/>
        <v>0</v>
      </c>
      <c r="K764" s="149">
        <f t="shared" si="25"/>
        <v>0</v>
      </c>
      <c r="L764" s="178" t="s">
        <v>593</v>
      </c>
      <c r="M764" s="179" t="s">
        <v>850</v>
      </c>
      <c r="N764" s="180">
        <v>198281</v>
      </c>
      <c r="O764" s="173">
        <v>15000</v>
      </c>
      <c r="P764" s="173" t="s">
        <v>851</v>
      </c>
      <c r="Q764" s="176" t="s">
        <v>845</v>
      </c>
      <c r="R764" s="176" t="s">
        <v>601</v>
      </c>
      <c r="S764" s="173" t="s">
        <v>595</v>
      </c>
    </row>
    <row r="765" spans="1:19" s="181" customFormat="1" ht="14.4" customHeight="1">
      <c r="A765" s="172" t="s">
        <v>877</v>
      </c>
      <c r="B765" s="173" t="s">
        <v>597</v>
      </c>
      <c r="C765" s="174" t="s">
        <v>876</v>
      </c>
      <c r="D765" s="173" t="s">
        <v>181</v>
      </c>
      <c r="E765" s="175">
        <v>7617977419907</v>
      </c>
      <c r="F765" s="20"/>
      <c r="G765" s="176"/>
      <c r="H765" s="176"/>
      <c r="I765" s="177">
        <v>399.99</v>
      </c>
      <c r="J765" s="176">
        <f t="shared" si="24"/>
        <v>0</v>
      </c>
      <c r="K765" s="149">
        <f t="shared" si="25"/>
        <v>0</v>
      </c>
      <c r="L765" s="178" t="s">
        <v>593</v>
      </c>
      <c r="M765" s="179" t="s">
        <v>850</v>
      </c>
      <c r="N765" s="180">
        <v>198281</v>
      </c>
      <c r="O765" s="173">
        <v>15000</v>
      </c>
      <c r="P765" s="173" t="s">
        <v>851</v>
      </c>
      <c r="Q765" s="176" t="s">
        <v>845</v>
      </c>
      <c r="R765" s="176" t="s">
        <v>601</v>
      </c>
      <c r="S765" s="173" t="s">
        <v>595</v>
      </c>
    </row>
    <row r="766" spans="1:19" s="181" customFormat="1" ht="14.4" customHeight="1">
      <c r="A766" s="172" t="s">
        <v>878</v>
      </c>
      <c r="B766" s="173" t="s">
        <v>597</v>
      </c>
      <c r="C766" s="174" t="s">
        <v>876</v>
      </c>
      <c r="D766" s="173" t="s">
        <v>183</v>
      </c>
      <c r="E766" s="175">
        <v>7617977419921</v>
      </c>
      <c r="F766" s="20"/>
      <c r="G766" s="176"/>
      <c r="H766" s="176"/>
      <c r="I766" s="177">
        <v>399.99</v>
      </c>
      <c r="J766" s="176">
        <f t="shared" si="24"/>
        <v>0</v>
      </c>
      <c r="K766" s="149">
        <f t="shared" si="25"/>
        <v>0</v>
      </c>
      <c r="L766" s="178" t="s">
        <v>593</v>
      </c>
      <c r="M766" s="179" t="s">
        <v>850</v>
      </c>
      <c r="N766" s="180">
        <v>198281</v>
      </c>
      <c r="O766" s="173">
        <v>15000</v>
      </c>
      <c r="P766" s="173" t="s">
        <v>851</v>
      </c>
      <c r="Q766" s="176" t="s">
        <v>845</v>
      </c>
      <c r="R766" s="176" t="s">
        <v>601</v>
      </c>
      <c r="S766" s="173" t="s">
        <v>595</v>
      </c>
    </row>
    <row r="767" spans="1:19" s="181" customFormat="1" ht="14.4" customHeight="1">
      <c r="A767" s="172" t="s">
        <v>879</v>
      </c>
      <c r="B767" s="173" t="s">
        <v>597</v>
      </c>
      <c r="C767" s="174" t="s">
        <v>876</v>
      </c>
      <c r="D767" s="173" t="s">
        <v>185</v>
      </c>
      <c r="E767" s="175">
        <v>7617977419860</v>
      </c>
      <c r="F767" s="20"/>
      <c r="G767" s="176"/>
      <c r="H767" s="176"/>
      <c r="I767" s="177">
        <v>399.99</v>
      </c>
      <c r="J767" s="176">
        <f t="shared" si="24"/>
        <v>0</v>
      </c>
      <c r="K767" s="149">
        <f t="shared" si="25"/>
        <v>0</v>
      </c>
      <c r="L767" s="178" t="s">
        <v>593</v>
      </c>
      <c r="M767" s="179" t="s">
        <v>850</v>
      </c>
      <c r="N767" s="180">
        <v>198281</v>
      </c>
      <c r="O767" s="173">
        <v>15000</v>
      </c>
      <c r="P767" s="173" t="s">
        <v>851</v>
      </c>
      <c r="Q767" s="176" t="s">
        <v>845</v>
      </c>
      <c r="R767" s="176" t="s">
        <v>601</v>
      </c>
      <c r="S767" s="173" t="s">
        <v>595</v>
      </c>
    </row>
    <row r="768" spans="1:19" s="181" customFormat="1" ht="14.4" customHeight="1">
      <c r="A768" s="172" t="s">
        <v>880</v>
      </c>
      <c r="B768" s="173" t="s">
        <v>597</v>
      </c>
      <c r="C768" s="174" t="s">
        <v>876</v>
      </c>
      <c r="D768" s="173" t="s">
        <v>596</v>
      </c>
      <c r="E768" s="175">
        <v>7617977419884</v>
      </c>
      <c r="F768" s="20"/>
      <c r="G768" s="176"/>
      <c r="H768" s="176"/>
      <c r="I768" s="177">
        <v>399.99</v>
      </c>
      <c r="J768" s="176">
        <f t="shared" si="24"/>
        <v>0</v>
      </c>
      <c r="K768" s="149">
        <f t="shared" si="25"/>
        <v>0</v>
      </c>
      <c r="L768" s="178" t="s">
        <v>593</v>
      </c>
      <c r="M768" s="179" t="s">
        <v>850</v>
      </c>
      <c r="N768" s="180">
        <v>198281</v>
      </c>
      <c r="O768" s="173">
        <v>15000</v>
      </c>
      <c r="P768" s="173" t="s">
        <v>851</v>
      </c>
      <c r="Q768" s="176" t="s">
        <v>845</v>
      </c>
      <c r="R768" s="176" t="s">
        <v>601</v>
      </c>
      <c r="S768" s="173" t="s">
        <v>595</v>
      </c>
    </row>
    <row r="769" spans="1:19" s="181" customFormat="1" ht="14.4" customHeight="1">
      <c r="A769" s="172" t="s">
        <v>881</v>
      </c>
      <c r="B769" s="173" t="s">
        <v>610</v>
      </c>
      <c r="C769" s="174" t="s">
        <v>876</v>
      </c>
      <c r="D769" s="173" t="s">
        <v>592</v>
      </c>
      <c r="E769" s="175">
        <v>7617977419969</v>
      </c>
      <c r="F769" s="20"/>
      <c r="G769" s="176"/>
      <c r="H769" s="176"/>
      <c r="I769" s="177">
        <v>399.99</v>
      </c>
      <c r="J769" s="176">
        <f t="shared" si="24"/>
        <v>0</v>
      </c>
      <c r="K769" s="149">
        <f t="shared" si="25"/>
        <v>0</v>
      </c>
      <c r="L769" s="178" t="s">
        <v>593</v>
      </c>
      <c r="M769" s="179" t="s">
        <v>850</v>
      </c>
      <c r="N769" s="180">
        <v>198281</v>
      </c>
      <c r="O769" s="173">
        <v>31800</v>
      </c>
      <c r="P769" s="173" t="s">
        <v>851</v>
      </c>
      <c r="Q769" s="176" t="s">
        <v>845</v>
      </c>
      <c r="R769" s="176" t="s">
        <v>601</v>
      </c>
      <c r="S769" s="173" t="s">
        <v>595</v>
      </c>
    </row>
    <row r="770" spans="1:19" s="181" customFormat="1" ht="14.4" customHeight="1">
      <c r="A770" s="172" t="s">
        <v>882</v>
      </c>
      <c r="B770" s="173" t="s">
        <v>610</v>
      </c>
      <c r="C770" s="174" t="s">
        <v>876</v>
      </c>
      <c r="D770" s="173" t="s">
        <v>181</v>
      </c>
      <c r="E770" s="175">
        <v>7617977419877</v>
      </c>
      <c r="F770" s="20"/>
      <c r="G770" s="176"/>
      <c r="H770" s="176"/>
      <c r="I770" s="177">
        <v>399.99</v>
      </c>
      <c r="J770" s="176">
        <f t="shared" si="24"/>
        <v>0</v>
      </c>
      <c r="K770" s="149">
        <f t="shared" si="25"/>
        <v>0</v>
      </c>
      <c r="L770" s="178" t="s">
        <v>593</v>
      </c>
      <c r="M770" s="179" t="s">
        <v>850</v>
      </c>
      <c r="N770" s="180">
        <v>198281</v>
      </c>
      <c r="O770" s="173">
        <v>31800</v>
      </c>
      <c r="P770" s="173" t="s">
        <v>851</v>
      </c>
      <c r="Q770" s="176" t="s">
        <v>845</v>
      </c>
      <c r="R770" s="176" t="s">
        <v>601</v>
      </c>
      <c r="S770" s="173" t="s">
        <v>595</v>
      </c>
    </row>
    <row r="771" spans="1:19" s="181" customFormat="1" ht="14.4" customHeight="1">
      <c r="A771" s="172" t="s">
        <v>883</v>
      </c>
      <c r="B771" s="173" t="s">
        <v>610</v>
      </c>
      <c r="C771" s="174" t="s">
        <v>876</v>
      </c>
      <c r="D771" s="173" t="s">
        <v>183</v>
      </c>
      <c r="E771" s="175">
        <v>7617977419891</v>
      </c>
      <c r="F771" s="20"/>
      <c r="G771" s="176"/>
      <c r="H771" s="176"/>
      <c r="I771" s="177">
        <v>399.99</v>
      </c>
      <c r="J771" s="176">
        <f t="shared" si="24"/>
        <v>0</v>
      </c>
      <c r="K771" s="149">
        <f t="shared" si="25"/>
        <v>0</v>
      </c>
      <c r="L771" s="178" t="s">
        <v>593</v>
      </c>
      <c r="M771" s="179" t="s">
        <v>850</v>
      </c>
      <c r="N771" s="180">
        <v>198281</v>
      </c>
      <c r="O771" s="173">
        <v>31800</v>
      </c>
      <c r="P771" s="173" t="s">
        <v>851</v>
      </c>
      <c r="Q771" s="176" t="s">
        <v>845</v>
      </c>
      <c r="R771" s="176" t="s">
        <v>601</v>
      </c>
      <c r="S771" s="173" t="s">
        <v>595</v>
      </c>
    </row>
    <row r="772" spans="1:19" s="181" customFormat="1" ht="14.4" customHeight="1">
      <c r="A772" s="172" t="s">
        <v>884</v>
      </c>
      <c r="B772" s="173" t="s">
        <v>610</v>
      </c>
      <c r="C772" s="174" t="s">
        <v>876</v>
      </c>
      <c r="D772" s="173" t="s">
        <v>185</v>
      </c>
      <c r="E772" s="175">
        <v>7617977419952</v>
      </c>
      <c r="F772" s="20"/>
      <c r="G772" s="176"/>
      <c r="H772" s="176"/>
      <c r="I772" s="177">
        <v>399.99</v>
      </c>
      <c r="J772" s="176">
        <f t="shared" si="24"/>
        <v>0</v>
      </c>
      <c r="K772" s="149">
        <f t="shared" si="25"/>
        <v>0</v>
      </c>
      <c r="L772" s="178" t="s">
        <v>593</v>
      </c>
      <c r="M772" s="179" t="s">
        <v>850</v>
      </c>
      <c r="N772" s="180">
        <v>198281</v>
      </c>
      <c r="O772" s="173">
        <v>31800</v>
      </c>
      <c r="P772" s="173" t="s">
        <v>851</v>
      </c>
      <c r="Q772" s="176" t="s">
        <v>845</v>
      </c>
      <c r="R772" s="176" t="s">
        <v>601</v>
      </c>
      <c r="S772" s="173" t="s">
        <v>595</v>
      </c>
    </row>
    <row r="773" spans="1:19" s="181" customFormat="1" ht="14.4" customHeight="1">
      <c r="A773" s="172" t="s">
        <v>885</v>
      </c>
      <c r="B773" s="173" t="s">
        <v>610</v>
      </c>
      <c r="C773" s="174" t="s">
        <v>876</v>
      </c>
      <c r="D773" s="173" t="s">
        <v>596</v>
      </c>
      <c r="E773" s="175">
        <v>7617977419945</v>
      </c>
      <c r="F773" s="20"/>
      <c r="G773" s="176"/>
      <c r="H773" s="176"/>
      <c r="I773" s="177">
        <v>399.99</v>
      </c>
      <c r="J773" s="176">
        <f t="shared" si="24"/>
        <v>0</v>
      </c>
      <c r="K773" s="149">
        <f t="shared" si="25"/>
        <v>0</v>
      </c>
      <c r="L773" s="178" t="s">
        <v>593</v>
      </c>
      <c r="M773" s="179" t="s">
        <v>850</v>
      </c>
      <c r="N773" s="180">
        <v>198281</v>
      </c>
      <c r="O773" s="173">
        <v>31800</v>
      </c>
      <c r="P773" s="173" t="s">
        <v>851</v>
      </c>
      <c r="Q773" s="176" t="s">
        <v>845</v>
      </c>
      <c r="R773" s="176" t="s">
        <v>601</v>
      </c>
      <c r="S773" s="173" t="s">
        <v>595</v>
      </c>
    </row>
    <row r="774" spans="1:19" s="181" customFormat="1" ht="14.4" customHeight="1">
      <c r="A774" s="172" t="s">
        <v>886</v>
      </c>
      <c r="B774" s="173" t="s">
        <v>597</v>
      </c>
      <c r="C774" s="174" t="s">
        <v>876</v>
      </c>
      <c r="D774" s="173" t="s">
        <v>181</v>
      </c>
      <c r="E774" s="175">
        <v>7617977420019</v>
      </c>
      <c r="F774" s="20"/>
      <c r="G774" s="176"/>
      <c r="H774" s="176"/>
      <c r="I774" s="177">
        <v>399.99</v>
      </c>
      <c r="J774" s="176">
        <f t="shared" si="24"/>
        <v>0</v>
      </c>
      <c r="K774" s="149">
        <f t="shared" si="25"/>
        <v>0</v>
      </c>
      <c r="L774" s="178" t="s">
        <v>593</v>
      </c>
      <c r="M774" s="179" t="s">
        <v>853</v>
      </c>
      <c r="N774" s="180">
        <v>198282</v>
      </c>
      <c r="O774" s="173">
        <v>15000</v>
      </c>
      <c r="P774" s="173" t="s">
        <v>851</v>
      </c>
      <c r="Q774" s="176" t="s">
        <v>845</v>
      </c>
      <c r="R774" s="176" t="s">
        <v>601</v>
      </c>
      <c r="S774" s="173" t="s">
        <v>595</v>
      </c>
    </row>
    <row r="775" spans="1:19" s="181" customFormat="1" ht="14.4" customHeight="1">
      <c r="A775" s="172" t="s">
        <v>887</v>
      </c>
      <c r="B775" s="173" t="s">
        <v>597</v>
      </c>
      <c r="C775" s="174" t="s">
        <v>876</v>
      </c>
      <c r="D775" s="173" t="s">
        <v>183</v>
      </c>
      <c r="E775" s="175">
        <v>7617977419990</v>
      </c>
      <c r="F775" s="20"/>
      <c r="G775" s="176"/>
      <c r="H775" s="176"/>
      <c r="I775" s="177">
        <v>399.99</v>
      </c>
      <c r="J775" s="176">
        <f t="shared" si="24"/>
        <v>0</v>
      </c>
      <c r="K775" s="149">
        <f t="shared" si="25"/>
        <v>0</v>
      </c>
      <c r="L775" s="178" t="s">
        <v>593</v>
      </c>
      <c r="M775" s="179" t="s">
        <v>853</v>
      </c>
      <c r="N775" s="180">
        <v>198282</v>
      </c>
      <c r="O775" s="173">
        <v>15000</v>
      </c>
      <c r="P775" s="173" t="s">
        <v>851</v>
      </c>
      <c r="Q775" s="176" t="s">
        <v>845</v>
      </c>
      <c r="R775" s="176" t="s">
        <v>601</v>
      </c>
      <c r="S775" s="173" t="s">
        <v>595</v>
      </c>
    </row>
    <row r="776" spans="1:19" s="181" customFormat="1" ht="14.4" customHeight="1">
      <c r="A776" s="172" t="s">
        <v>888</v>
      </c>
      <c r="B776" s="173" t="s">
        <v>597</v>
      </c>
      <c r="C776" s="174" t="s">
        <v>876</v>
      </c>
      <c r="D776" s="173" t="s">
        <v>185</v>
      </c>
      <c r="E776" s="175">
        <v>7617977420026</v>
      </c>
      <c r="F776" s="20"/>
      <c r="G776" s="176"/>
      <c r="H776" s="176"/>
      <c r="I776" s="177">
        <v>399.99</v>
      </c>
      <c r="J776" s="176">
        <f t="shared" si="24"/>
        <v>0</v>
      </c>
      <c r="K776" s="149">
        <f t="shared" si="25"/>
        <v>0</v>
      </c>
      <c r="L776" s="178" t="s">
        <v>593</v>
      </c>
      <c r="M776" s="179" t="s">
        <v>853</v>
      </c>
      <c r="N776" s="180">
        <v>198282</v>
      </c>
      <c r="O776" s="173">
        <v>15000</v>
      </c>
      <c r="P776" s="173" t="s">
        <v>851</v>
      </c>
      <c r="Q776" s="176" t="s">
        <v>845</v>
      </c>
      <c r="R776" s="176" t="s">
        <v>601</v>
      </c>
      <c r="S776" s="173" t="s">
        <v>595</v>
      </c>
    </row>
    <row r="777" spans="1:19" s="181" customFormat="1" ht="14.4" customHeight="1">
      <c r="A777" s="172" t="s">
        <v>889</v>
      </c>
      <c r="B777" s="173" t="s">
        <v>597</v>
      </c>
      <c r="C777" s="174" t="s">
        <v>876</v>
      </c>
      <c r="D777" s="173" t="s">
        <v>596</v>
      </c>
      <c r="E777" s="175">
        <v>7617977420088</v>
      </c>
      <c r="F777" s="20"/>
      <c r="G777" s="176"/>
      <c r="H777" s="176"/>
      <c r="I777" s="177">
        <v>399.99</v>
      </c>
      <c r="J777" s="176">
        <f t="shared" si="24"/>
        <v>0</v>
      </c>
      <c r="K777" s="149">
        <f t="shared" si="25"/>
        <v>0</v>
      </c>
      <c r="L777" s="178" t="s">
        <v>593</v>
      </c>
      <c r="M777" s="179" t="s">
        <v>853</v>
      </c>
      <c r="N777" s="180">
        <v>198282</v>
      </c>
      <c r="O777" s="173">
        <v>15000</v>
      </c>
      <c r="P777" s="173" t="s">
        <v>851</v>
      </c>
      <c r="Q777" s="176" t="s">
        <v>845</v>
      </c>
      <c r="R777" s="176" t="s">
        <v>601</v>
      </c>
      <c r="S777" s="173" t="s">
        <v>595</v>
      </c>
    </row>
    <row r="778" spans="1:19" s="181" customFormat="1" ht="14.4" customHeight="1">
      <c r="A778" s="172" t="s">
        <v>890</v>
      </c>
      <c r="B778" s="173" t="s">
        <v>597</v>
      </c>
      <c r="C778" s="174" t="s">
        <v>876</v>
      </c>
      <c r="D778" s="173" t="s">
        <v>599</v>
      </c>
      <c r="E778" s="175">
        <v>7617977420095</v>
      </c>
      <c r="F778" s="20"/>
      <c r="G778" s="176"/>
      <c r="H778" s="176"/>
      <c r="I778" s="177">
        <v>399.99</v>
      </c>
      <c r="J778" s="176">
        <f t="shared" ref="J778:J841" si="26">H778+G778+F778</f>
        <v>0</v>
      </c>
      <c r="K778" s="149">
        <f t="shared" ref="K778:K841" si="27">I778*J778</f>
        <v>0</v>
      </c>
      <c r="L778" s="178" t="s">
        <v>593</v>
      </c>
      <c r="M778" s="179" t="s">
        <v>853</v>
      </c>
      <c r="N778" s="180">
        <v>198282</v>
      </c>
      <c r="O778" s="173">
        <v>15000</v>
      </c>
      <c r="P778" s="173" t="s">
        <v>851</v>
      </c>
      <c r="Q778" s="176" t="s">
        <v>845</v>
      </c>
      <c r="R778" s="176" t="s">
        <v>601</v>
      </c>
      <c r="S778" s="173" t="s">
        <v>595</v>
      </c>
    </row>
    <row r="779" spans="1:19" s="181" customFormat="1" ht="14.4" customHeight="1">
      <c r="A779" s="172" t="s">
        <v>891</v>
      </c>
      <c r="B779" s="173" t="s">
        <v>603</v>
      </c>
      <c r="C779" s="174" t="s">
        <v>876</v>
      </c>
      <c r="D779" s="173" t="s">
        <v>181</v>
      </c>
      <c r="E779" s="175">
        <v>7617977420040</v>
      </c>
      <c r="F779" s="20"/>
      <c r="G779" s="176"/>
      <c r="H779" s="176"/>
      <c r="I779" s="177">
        <v>399.99</v>
      </c>
      <c r="J779" s="176">
        <f t="shared" si="26"/>
        <v>0</v>
      </c>
      <c r="K779" s="149">
        <f t="shared" si="27"/>
        <v>0</v>
      </c>
      <c r="L779" s="178" t="s">
        <v>593</v>
      </c>
      <c r="M779" s="179" t="s">
        <v>853</v>
      </c>
      <c r="N779" s="180">
        <v>198282</v>
      </c>
      <c r="O779" s="173">
        <v>20731</v>
      </c>
      <c r="P779" s="173" t="s">
        <v>851</v>
      </c>
      <c r="Q779" s="176" t="s">
        <v>845</v>
      </c>
      <c r="R779" s="176" t="s">
        <v>601</v>
      </c>
      <c r="S779" s="173" t="s">
        <v>595</v>
      </c>
    </row>
    <row r="780" spans="1:19" s="181" customFormat="1" ht="14.4" customHeight="1">
      <c r="A780" s="172" t="s">
        <v>892</v>
      </c>
      <c r="B780" s="173" t="s">
        <v>603</v>
      </c>
      <c r="C780" s="174" t="s">
        <v>876</v>
      </c>
      <c r="D780" s="173" t="s">
        <v>183</v>
      </c>
      <c r="E780" s="175">
        <v>7617977420118</v>
      </c>
      <c r="F780" s="20"/>
      <c r="G780" s="176"/>
      <c r="H780" s="176"/>
      <c r="I780" s="177">
        <v>399.99</v>
      </c>
      <c r="J780" s="176">
        <f t="shared" si="26"/>
        <v>0</v>
      </c>
      <c r="K780" s="149">
        <f t="shared" si="27"/>
        <v>0</v>
      </c>
      <c r="L780" s="178" t="s">
        <v>593</v>
      </c>
      <c r="M780" s="179" t="s">
        <v>853</v>
      </c>
      <c r="N780" s="180">
        <v>198282</v>
      </c>
      <c r="O780" s="173">
        <v>20731</v>
      </c>
      <c r="P780" s="173" t="s">
        <v>851</v>
      </c>
      <c r="Q780" s="176" t="s">
        <v>845</v>
      </c>
      <c r="R780" s="176" t="s">
        <v>601</v>
      </c>
      <c r="S780" s="173" t="s">
        <v>595</v>
      </c>
    </row>
    <row r="781" spans="1:19" s="181" customFormat="1" ht="14.4" customHeight="1">
      <c r="A781" s="172" t="s">
        <v>893</v>
      </c>
      <c r="B781" s="173" t="s">
        <v>603</v>
      </c>
      <c r="C781" s="174" t="s">
        <v>876</v>
      </c>
      <c r="D781" s="173" t="s">
        <v>185</v>
      </c>
      <c r="E781" s="175">
        <v>7617977420057</v>
      </c>
      <c r="F781" s="20"/>
      <c r="G781" s="176"/>
      <c r="H781" s="176"/>
      <c r="I781" s="177">
        <v>399.99</v>
      </c>
      <c r="J781" s="176">
        <f t="shared" si="26"/>
        <v>0</v>
      </c>
      <c r="K781" s="149">
        <f t="shared" si="27"/>
        <v>0</v>
      </c>
      <c r="L781" s="178" t="s">
        <v>593</v>
      </c>
      <c r="M781" s="179" t="s">
        <v>853</v>
      </c>
      <c r="N781" s="180">
        <v>198282</v>
      </c>
      <c r="O781" s="173">
        <v>20731</v>
      </c>
      <c r="P781" s="173" t="s">
        <v>851</v>
      </c>
      <c r="Q781" s="176" t="s">
        <v>845</v>
      </c>
      <c r="R781" s="176" t="s">
        <v>601</v>
      </c>
      <c r="S781" s="173" t="s">
        <v>595</v>
      </c>
    </row>
    <row r="782" spans="1:19" s="181" customFormat="1" ht="14.4" customHeight="1">
      <c r="A782" s="172" t="s">
        <v>894</v>
      </c>
      <c r="B782" s="173" t="s">
        <v>603</v>
      </c>
      <c r="C782" s="174" t="s">
        <v>876</v>
      </c>
      <c r="D782" s="173" t="s">
        <v>596</v>
      </c>
      <c r="E782" s="175">
        <v>7617977419976</v>
      </c>
      <c r="F782" s="20"/>
      <c r="G782" s="176"/>
      <c r="H782" s="176"/>
      <c r="I782" s="177">
        <v>399.99</v>
      </c>
      <c r="J782" s="176">
        <f t="shared" si="26"/>
        <v>0</v>
      </c>
      <c r="K782" s="149">
        <f t="shared" si="27"/>
        <v>0</v>
      </c>
      <c r="L782" s="178" t="s">
        <v>593</v>
      </c>
      <c r="M782" s="179" t="s">
        <v>853</v>
      </c>
      <c r="N782" s="180">
        <v>198282</v>
      </c>
      <c r="O782" s="173">
        <v>20731</v>
      </c>
      <c r="P782" s="173" t="s">
        <v>851</v>
      </c>
      <c r="Q782" s="176" t="s">
        <v>845</v>
      </c>
      <c r="R782" s="176" t="s">
        <v>601</v>
      </c>
      <c r="S782" s="173" t="s">
        <v>595</v>
      </c>
    </row>
    <row r="783" spans="1:19" s="181" customFormat="1" ht="14.4" customHeight="1">
      <c r="A783" s="172" t="s">
        <v>895</v>
      </c>
      <c r="B783" s="173" t="s">
        <v>603</v>
      </c>
      <c r="C783" s="174" t="s">
        <v>876</v>
      </c>
      <c r="D783" s="173" t="s">
        <v>599</v>
      </c>
      <c r="E783" s="175">
        <v>7617977420033</v>
      </c>
      <c r="F783" s="20"/>
      <c r="G783" s="176"/>
      <c r="H783" s="176"/>
      <c r="I783" s="177">
        <v>399.99</v>
      </c>
      <c r="J783" s="176">
        <f t="shared" si="26"/>
        <v>0</v>
      </c>
      <c r="K783" s="149">
        <f t="shared" si="27"/>
        <v>0</v>
      </c>
      <c r="L783" s="178" t="s">
        <v>593</v>
      </c>
      <c r="M783" s="179" t="s">
        <v>853</v>
      </c>
      <c r="N783" s="180">
        <v>198282</v>
      </c>
      <c r="O783" s="173">
        <v>20731</v>
      </c>
      <c r="P783" s="173" t="s">
        <v>851</v>
      </c>
      <c r="Q783" s="176" t="s">
        <v>845</v>
      </c>
      <c r="R783" s="176" t="s">
        <v>601</v>
      </c>
      <c r="S783" s="173" t="s">
        <v>595</v>
      </c>
    </row>
    <row r="784" spans="1:19" s="181" customFormat="1" ht="14.4" customHeight="1">
      <c r="A784" s="172" t="s">
        <v>896</v>
      </c>
      <c r="B784" s="173" t="s">
        <v>597</v>
      </c>
      <c r="C784" s="174" t="s">
        <v>897</v>
      </c>
      <c r="D784" s="173" t="s">
        <v>592</v>
      </c>
      <c r="E784" s="175">
        <v>7617977420194</v>
      </c>
      <c r="F784" s="20"/>
      <c r="G784" s="176"/>
      <c r="H784" s="176"/>
      <c r="I784" s="177">
        <v>339.99</v>
      </c>
      <c r="J784" s="176">
        <f t="shared" si="26"/>
        <v>0</v>
      </c>
      <c r="K784" s="149">
        <f t="shared" si="27"/>
        <v>0</v>
      </c>
      <c r="L784" s="178" t="s">
        <v>593</v>
      </c>
      <c r="M784" s="179" t="s">
        <v>850</v>
      </c>
      <c r="N784" s="180">
        <v>198291</v>
      </c>
      <c r="O784" s="173">
        <v>15000</v>
      </c>
      <c r="P784" s="173" t="s">
        <v>851</v>
      </c>
      <c r="Q784" s="176" t="s">
        <v>845</v>
      </c>
      <c r="R784" s="176" t="s">
        <v>671</v>
      </c>
      <c r="S784" s="173" t="s">
        <v>595</v>
      </c>
    </row>
    <row r="785" spans="1:19" s="181" customFormat="1" ht="14.4" customHeight="1">
      <c r="A785" s="172" t="s">
        <v>898</v>
      </c>
      <c r="B785" s="173" t="s">
        <v>597</v>
      </c>
      <c r="C785" s="174" t="s">
        <v>897</v>
      </c>
      <c r="D785" s="173" t="s">
        <v>181</v>
      </c>
      <c r="E785" s="175">
        <v>7617977420156</v>
      </c>
      <c r="F785" s="20"/>
      <c r="G785" s="176"/>
      <c r="H785" s="176"/>
      <c r="I785" s="177">
        <v>339.99</v>
      </c>
      <c r="J785" s="176">
        <f t="shared" si="26"/>
        <v>0</v>
      </c>
      <c r="K785" s="149">
        <f t="shared" si="27"/>
        <v>0</v>
      </c>
      <c r="L785" s="178" t="s">
        <v>593</v>
      </c>
      <c r="M785" s="179" t="s">
        <v>850</v>
      </c>
      <c r="N785" s="180">
        <v>198291</v>
      </c>
      <c r="O785" s="173">
        <v>15000</v>
      </c>
      <c r="P785" s="173" t="s">
        <v>851</v>
      </c>
      <c r="Q785" s="176" t="s">
        <v>845</v>
      </c>
      <c r="R785" s="176" t="s">
        <v>671</v>
      </c>
      <c r="S785" s="173" t="s">
        <v>595</v>
      </c>
    </row>
    <row r="786" spans="1:19" s="181" customFormat="1" ht="14.4" customHeight="1">
      <c r="A786" s="172" t="s">
        <v>899</v>
      </c>
      <c r="B786" s="173" t="s">
        <v>597</v>
      </c>
      <c r="C786" s="174" t="s">
        <v>897</v>
      </c>
      <c r="D786" s="173" t="s">
        <v>183</v>
      </c>
      <c r="E786" s="175">
        <v>7617977420217</v>
      </c>
      <c r="F786" s="20"/>
      <c r="G786" s="176"/>
      <c r="H786" s="176"/>
      <c r="I786" s="177">
        <v>339.99</v>
      </c>
      <c r="J786" s="176">
        <f t="shared" si="26"/>
        <v>0</v>
      </c>
      <c r="K786" s="149">
        <f t="shared" si="27"/>
        <v>0</v>
      </c>
      <c r="L786" s="178" t="s">
        <v>593</v>
      </c>
      <c r="M786" s="179" t="s">
        <v>850</v>
      </c>
      <c r="N786" s="180">
        <v>198291</v>
      </c>
      <c r="O786" s="173">
        <v>15000</v>
      </c>
      <c r="P786" s="173" t="s">
        <v>851</v>
      </c>
      <c r="Q786" s="176" t="s">
        <v>845</v>
      </c>
      <c r="R786" s="176" t="s">
        <v>671</v>
      </c>
      <c r="S786" s="173" t="s">
        <v>595</v>
      </c>
    </row>
    <row r="787" spans="1:19" s="181" customFormat="1" ht="14.4" customHeight="1">
      <c r="A787" s="172" t="s">
        <v>900</v>
      </c>
      <c r="B787" s="173" t="s">
        <v>597</v>
      </c>
      <c r="C787" s="174" t="s">
        <v>897</v>
      </c>
      <c r="D787" s="173" t="s">
        <v>185</v>
      </c>
      <c r="E787" s="175">
        <v>7617977420187</v>
      </c>
      <c r="F787" s="20"/>
      <c r="G787" s="176"/>
      <c r="H787" s="176"/>
      <c r="I787" s="177">
        <v>339.99</v>
      </c>
      <c r="J787" s="176">
        <f t="shared" si="26"/>
        <v>0</v>
      </c>
      <c r="K787" s="149">
        <f t="shared" si="27"/>
        <v>0</v>
      </c>
      <c r="L787" s="178" t="s">
        <v>593</v>
      </c>
      <c r="M787" s="179" t="s">
        <v>850</v>
      </c>
      <c r="N787" s="180">
        <v>198291</v>
      </c>
      <c r="O787" s="173">
        <v>15000</v>
      </c>
      <c r="P787" s="173" t="s">
        <v>851</v>
      </c>
      <c r="Q787" s="176" t="s">
        <v>845</v>
      </c>
      <c r="R787" s="176" t="s">
        <v>671</v>
      </c>
      <c r="S787" s="173" t="s">
        <v>595</v>
      </c>
    </row>
    <row r="788" spans="1:19" s="181" customFormat="1" ht="14.4" customHeight="1">
      <c r="A788" s="172" t="s">
        <v>901</v>
      </c>
      <c r="B788" s="173" t="s">
        <v>597</v>
      </c>
      <c r="C788" s="174" t="s">
        <v>897</v>
      </c>
      <c r="D788" s="173" t="s">
        <v>596</v>
      </c>
      <c r="E788" s="175">
        <v>7617977420125</v>
      </c>
      <c r="F788" s="20"/>
      <c r="G788" s="176"/>
      <c r="H788" s="176"/>
      <c r="I788" s="177">
        <v>339.99</v>
      </c>
      <c r="J788" s="176">
        <f t="shared" si="26"/>
        <v>0</v>
      </c>
      <c r="K788" s="149">
        <f t="shared" si="27"/>
        <v>0</v>
      </c>
      <c r="L788" s="178" t="s">
        <v>593</v>
      </c>
      <c r="M788" s="179" t="s">
        <v>850</v>
      </c>
      <c r="N788" s="180">
        <v>198291</v>
      </c>
      <c r="O788" s="173">
        <v>15000</v>
      </c>
      <c r="P788" s="173" t="s">
        <v>851</v>
      </c>
      <c r="Q788" s="176" t="s">
        <v>845</v>
      </c>
      <c r="R788" s="176" t="s">
        <v>671</v>
      </c>
      <c r="S788" s="173" t="s">
        <v>595</v>
      </c>
    </row>
    <row r="789" spans="1:19" s="181" customFormat="1" ht="14.4" customHeight="1">
      <c r="A789" s="172" t="s">
        <v>902</v>
      </c>
      <c r="B789" s="173" t="s">
        <v>597</v>
      </c>
      <c r="C789" s="174" t="s">
        <v>897</v>
      </c>
      <c r="D789" s="173" t="s">
        <v>181</v>
      </c>
      <c r="E789" s="175">
        <v>7617977420255</v>
      </c>
      <c r="F789" s="20"/>
      <c r="G789" s="176"/>
      <c r="H789" s="176"/>
      <c r="I789" s="177">
        <v>339.99</v>
      </c>
      <c r="J789" s="176">
        <f t="shared" si="26"/>
        <v>0</v>
      </c>
      <c r="K789" s="149">
        <f t="shared" si="27"/>
        <v>0</v>
      </c>
      <c r="L789" s="178" t="s">
        <v>593</v>
      </c>
      <c r="M789" s="179" t="s">
        <v>853</v>
      </c>
      <c r="N789" s="180">
        <v>198292</v>
      </c>
      <c r="O789" s="173">
        <v>15000</v>
      </c>
      <c r="P789" s="173" t="s">
        <v>851</v>
      </c>
      <c r="Q789" s="176" t="s">
        <v>845</v>
      </c>
      <c r="R789" s="176" t="s">
        <v>671</v>
      </c>
      <c r="S789" s="173" t="s">
        <v>595</v>
      </c>
    </row>
    <row r="790" spans="1:19" s="181" customFormat="1" ht="14.4" customHeight="1">
      <c r="A790" s="172" t="s">
        <v>903</v>
      </c>
      <c r="B790" s="173" t="s">
        <v>597</v>
      </c>
      <c r="C790" s="174" t="s">
        <v>897</v>
      </c>
      <c r="D790" s="173" t="s">
        <v>183</v>
      </c>
      <c r="E790" s="175">
        <v>7617977420316</v>
      </c>
      <c r="F790" s="20"/>
      <c r="G790" s="176"/>
      <c r="H790" s="176"/>
      <c r="I790" s="177">
        <v>339.99</v>
      </c>
      <c r="J790" s="176">
        <f t="shared" si="26"/>
        <v>0</v>
      </c>
      <c r="K790" s="149">
        <f t="shared" si="27"/>
        <v>0</v>
      </c>
      <c r="L790" s="178" t="s">
        <v>593</v>
      </c>
      <c r="M790" s="179" t="s">
        <v>853</v>
      </c>
      <c r="N790" s="180">
        <v>198292</v>
      </c>
      <c r="O790" s="173">
        <v>15000</v>
      </c>
      <c r="P790" s="173" t="s">
        <v>851</v>
      </c>
      <c r="Q790" s="176" t="s">
        <v>845</v>
      </c>
      <c r="R790" s="176" t="s">
        <v>671</v>
      </c>
      <c r="S790" s="173" t="s">
        <v>595</v>
      </c>
    </row>
    <row r="791" spans="1:19" s="181" customFormat="1" ht="14.4" customHeight="1">
      <c r="A791" s="172" t="s">
        <v>904</v>
      </c>
      <c r="B791" s="173" t="s">
        <v>597</v>
      </c>
      <c r="C791" s="174" t="s">
        <v>897</v>
      </c>
      <c r="D791" s="173" t="s">
        <v>185</v>
      </c>
      <c r="E791" s="175">
        <v>7617977420279</v>
      </c>
      <c r="F791" s="20"/>
      <c r="G791" s="176"/>
      <c r="H791" s="176"/>
      <c r="I791" s="177">
        <v>339.99</v>
      </c>
      <c r="J791" s="176">
        <f t="shared" si="26"/>
        <v>0</v>
      </c>
      <c r="K791" s="149">
        <f t="shared" si="27"/>
        <v>0</v>
      </c>
      <c r="L791" s="178" t="s">
        <v>593</v>
      </c>
      <c r="M791" s="179" t="s">
        <v>853</v>
      </c>
      <c r="N791" s="180">
        <v>198292</v>
      </c>
      <c r="O791" s="173">
        <v>15000</v>
      </c>
      <c r="P791" s="173" t="s">
        <v>851</v>
      </c>
      <c r="Q791" s="176" t="s">
        <v>845</v>
      </c>
      <c r="R791" s="176" t="s">
        <v>671</v>
      </c>
      <c r="S791" s="173" t="s">
        <v>595</v>
      </c>
    </row>
    <row r="792" spans="1:19" s="181" customFormat="1" ht="14.4" customHeight="1">
      <c r="A792" s="172" t="s">
        <v>905</v>
      </c>
      <c r="B792" s="173" t="s">
        <v>597</v>
      </c>
      <c r="C792" s="174" t="s">
        <v>897</v>
      </c>
      <c r="D792" s="173" t="s">
        <v>596</v>
      </c>
      <c r="E792" s="175">
        <v>7617977420224</v>
      </c>
      <c r="F792" s="20"/>
      <c r="G792" s="176"/>
      <c r="H792" s="176"/>
      <c r="I792" s="177">
        <v>339.99</v>
      </c>
      <c r="J792" s="176">
        <f t="shared" si="26"/>
        <v>0</v>
      </c>
      <c r="K792" s="149">
        <f t="shared" si="27"/>
        <v>0</v>
      </c>
      <c r="L792" s="178" t="s">
        <v>593</v>
      </c>
      <c r="M792" s="179" t="s">
        <v>853</v>
      </c>
      <c r="N792" s="180">
        <v>198292</v>
      </c>
      <c r="O792" s="173">
        <v>15000</v>
      </c>
      <c r="P792" s="173" t="s">
        <v>851</v>
      </c>
      <c r="Q792" s="176" t="s">
        <v>845</v>
      </c>
      <c r="R792" s="176" t="s">
        <v>671</v>
      </c>
      <c r="S792" s="173" t="s">
        <v>595</v>
      </c>
    </row>
    <row r="793" spans="1:19" s="181" customFormat="1" ht="14.4" customHeight="1">
      <c r="A793" s="172" t="s">
        <v>906</v>
      </c>
      <c r="B793" s="173" t="s">
        <v>597</v>
      </c>
      <c r="C793" s="174" t="s">
        <v>897</v>
      </c>
      <c r="D793" s="173" t="s">
        <v>599</v>
      </c>
      <c r="E793" s="175">
        <v>7617977420286</v>
      </c>
      <c r="F793" s="20"/>
      <c r="G793" s="176"/>
      <c r="H793" s="176"/>
      <c r="I793" s="177">
        <v>339.99</v>
      </c>
      <c r="J793" s="176">
        <f t="shared" si="26"/>
        <v>0</v>
      </c>
      <c r="K793" s="149">
        <f t="shared" si="27"/>
        <v>0</v>
      </c>
      <c r="L793" s="178" t="s">
        <v>593</v>
      </c>
      <c r="M793" s="179" t="s">
        <v>853</v>
      </c>
      <c r="N793" s="180">
        <v>198292</v>
      </c>
      <c r="O793" s="173">
        <v>15000</v>
      </c>
      <c r="P793" s="173" t="s">
        <v>851</v>
      </c>
      <c r="Q793" s="176" t="s">
        <v>845</v>
      </c>
      <c r="R793" s="176" t="s">
        <v>671</v>
      </c>
      <c r="S793" s="173" t="s">
        <v>595</v>
      </c>
    </row>
    <row r="794" spans="1:19" s="181" customFormat="1" ht="14.4" customHeight="1">
      <c r="A794" s="172" t="s">
        <v>700</v>
      </c>
      <c r="B794" s="173" t="s">
        <v>597</v>
      </c>
      <c r="C794" s="174" t="s">
        <v>701</v>
      </c>
      <c r="D794" s="173" t="s">
        <v>592</v>
      </c>
      <c r="E794" s="175">
        <v>7617977164524</v>
      </c>
      <c r="F794" s="20"/>
      <c r="G794" s="176"/>
      <c r="H794" s="176"/>
      <c r="I794" s="177">
        <v>2199.9899999999998</v>
      </c>
      <c r="J794" s="176">
        <f t="shared" si="26"/>
        <v>0</v>
      </c>
      <c r="K794" s="149">
        <f t="shared" si="27"/>
        <v>0</v>
      </c>
      <c r="L794" s="178" t="s">
        <v>593</v>
      </c>
      <c r="M794" s="179" t="s">
        <v>850</v>
      </c>
      <c r="N794" s="180">
        <v>528901</v>
      </c>
      <c r="O794" s="173">
        <v>15000</v>
      </c>
      <c r="P794" s="173" t="s">
        <v>851</v>
      </c>
      <c r="Q794" s="176" t="s">
        <v>907</v>
      </c>
      <c r="R794" s="176" t="s">
        <v>702</v>
      </c>
      <c r="S794" s="173" t="s">
        <v>598</v>
      </c>
    </row>
    <row r="795" spans="1:19" s="181" customFormat="1" ht="14.4" customHeight="1">
      <c r="A795" s="172" t="s">
        <v>703</v>
      </c>
      <c r="B795" s="173" t="s">
        <v>597</v>
      </c>
      <c r="C795" s="174" t="s">
        <v>701</v>
      </c>
      <c r="D795" s="173" t="s">
        <v>181</v>
      </c>
      <c r="E795" s="175">
        <v>7617977164586</v>
      </c>
      <c r="F795" s="20"/>
      <c r="G795" s="176"/>
      <c r="H795" s="176"/>
      <c r="I795" s="177">
        <v>2199.9899999999998</v>
      </c>
      <c r="J795" s="176">
        <f t="shared" si="26"/>
        <v>0</v>
      </c>
      <c r="K795" s="149">
        <f t="shared" si="27"/>
        <v>0</v>
      </c>
      <c r="L795" s="178" t="s">
        <v>593</v>
      </c>
      <c r="M795" s="179" t="s">
        <v>850</v>
      </c>
      <c r="N795" s="180">
        <v>528901</v>
      </c>
      <c r="O795" s="173">
        <v>15000</v>
      </c>
      <c r="P795" s="173" t="s">
        <v>851</v>
      </c>
      <c r="Q795" s="176" t="s">
        <v>907</v>
      </c>
      <c r="R795" s="176" t="s">
        <v>702</v>
      </c>
      <c r="S795" s="173" t="s">
        <v>598</v>
      </c>
    </row>
    <row r="796" spans="1:19" s="181" customFormat="1" ht="14.4" customHeight="1">
      <c r="A796" s="172" t="s">
        <v>704</v>
      </c>
      <c r="B796" s="173" t="s">
        <v>597</v>
      </c>
      <c r="C796" s="174" t="s">
        <v>701</v>
      </c>
      <c r="D796" s="173" t="s">
        <v>183</v>
      </c>
      <c r="E796" s="175">
        <v>7617977164500</v>
      </c>
      <c r="F796" s="20"/>
      <c r="G796" s="176"/>
      <c r="H796" s="176"/>
      <c r="I796" s="177">
        <v>2199.9899999999998</v>
      </c>
      <c r="J796" s="176">
        <f t="shared" si="26"/>
        <v>0</v>
      </c>
      <c r="K796" s="149">
        <f t="shared" si="27"/>
        <v>0</v>
      </c>
      <c r="L796" s="178" t="s">
        <v>593</v>
      </c>
      <c r="M796" s="179" t="s">
        <v>850</v>
      </c>
      <c r="N796" s="180">
        <v>528901</v>
      </c>
      <c r="O796" s="173">
        <v>15000</v>
      </c>
      <c r="P796" s="173" t="s">
        <v>851</v>
      </c>
      <c r="Q796" s="176" t="s">
        <v>907</v>
      </c>
      <c r="R796" s="176" t="s">
        <v>702</v>
      </c>
      <c r="S796" s="173" t="s">
        <v>598</v>
      </c>
    </row>
    <row r="797" spans="1:19" s="181" customFormat="1" ht="14.4" customHeight="1">
      <c r="A797" s="172" t="s">
        <v>705</v>
      </c>
      <c r="B797" s="173" t="s">
        <v>597</v>
      </c>
      <c r="C797" s="174" t="s">
        <v>701</v>
      </c>
      <c r="D797" s="173" t="s">
        <v>185</v>
      </c>
      <c r="E797" s="175">
        <v>7617977164609</v>
      </c>
      <c r="F797" s="20"/>
      <c r="G797" s="176"/>
      <c r="H797" s="176"/>
      <c r="I797" s="177">
        <v>2199.9899999999998</v>
      </c>
      <c r="J797" s="176">
        <f t="shared" si="26"/>
        <v>0</v>
      </c>
      <c r="K797" s="149">
        <f t="shared" si="27"/>
        <v>0</v>
      </c>
      <c r="L797" s="178" t="s">
        <v>593</v>
      </c>
      <c r="M797" s="179" t="s">
        <v>850</v>
      </c>
      <c r="N797" s="180">
        <v>528901</v>
      </c>
      <c r="O797" s="173">
        <v>15000</v>
      </c>
      <c r="P797" s="173" t="s">
        <v>851</v>
      </c>
      <c r="Q797" s="176" t="s">
        <v>907</v>
      </c>
      <c r="R797" s="176" t="s">
        <v>702</v>
      </c>
      <c r="S797" s="173" t="s">
        <v>598</v>
      </c>
    </row>
    <row r="798" spans="1:19" s="181" customFormat="1" ht="14.4" customHeight="1">
      <c r="A798" s="172" t="s">
        <v>706</v>
      </c>
      <c r="B798" s="173" t="s">
        <v>597</v>
      </c>
      <c r="C798" s="174" t="s">
        <v>701</v>
      </c>
      <c r="D798" s="173" t="s">
        <v>596</v>
      </c>
      <c r="E798" s="175">
        <v>7617977164548</v>
      </c>
      <c r="F798" s="20"/>
      <c r="G798" s="176"/>
      <c r="H798" s="176"/>
      <c r="I798" s="177">
        <v>2199.9899999999998</v>
      </c>
      <c r="J798" s="176">
        <f t="shared" si="26"/>
        <v>0</v>
      </c>
      <c r="K798" s="149">
        <f t="shared" si="27"/>
        <v>0</v>
      </c>
      <c r="L798" s="178" t="s">
        <v>593</v>
      </c>
      <c r="M798" s="179" t="s">
        <v>850</v>
      </c>
      <c r="N798" s="180">
        <v>528901</v>
      </c>
      <c r="O798" s="173">
        <v>15000</v>
      </c>
      <c r="P798" s="173" t="s">
        <v>851</v>
      </c>
      <c r="Q798" s="176" t="s">
        <v>907</v>
      </c>
      <c r="R798" s="176" t="s">
        <v>702</v>
      </c>
      <c r="S798" s="173" t="s">
        <v>598</v>
      </c>
    </row>
    <row r="799" spans="1:19" s="181" customFormat="1" ht="14.4" customHeight="1">
      <c r="A799" s="172" t="s">
        <v>707</v>
      </c>
      <c r="B799" s="173" t="s">
        <v>600</v>
      </c>
      <c r="C799" s="174" t="s">
        <v>701</v>
      </c>
      <c r="D799" s="173" t="s">
        <v>592</v>
      </c>
      <c r="E799" s="175">
        <v>7617977427810</v>
      </c>
      <c r="F799" s="20"/>
      <c r="G799" s="176"/>
      <c r="H799" s="176"/>
      <c r="I799" s="177">
        <v>2199.9899999999998</v>
      </c>
      <c r="J799" s="176">
        <f t="shared" si="26"/>
        <v>0</v>
      </c>
      <c r="K799" s="149">
        <f t="shared" si="27"/>
        <v>0</v>
      </c>
      <c r="L799" s="178" t="s">
        <v>593</v>
      </c>
      <c r="M799" s="179" t="s">
        <v>850</v>
      </c>
      <c r="N799" s="180">
        <v>528901</v>
      </c>
      <c r="O799" s="173">
        <v>20417</v>
      </c>
      <c r="P799" s="173" t="s">
        <v>851</v>
      </c>
      <c r="Q799" s="176" t="s">
        <v>907</v>
      </c>
      <c r="R799" s="176" t="s">
        <v>702</v>
      </c>
      <c r="S799" s="173" t="s">
        <v>595</v>
      </c>
    </row>
    <row r="800" spans="1:19" s="181" customFormat="1" ht="14.4" customHeight="1">
      <c r="A800" s="172" t="s">
        <v>708</v>
      </c>
      <c r="B800" s="173" t="s">
        <v>600</v>
      </c>
      <c r="C800" s="174" t="s">
        <v>701</v>
      </c>
      <c r="D800" s="173" t="s">
        <v>181</v>
      </c>
      <c r="E800" s="175">
        <v>7617977427889</v>
      </c>
      <c r="F800" s="20"/>
      <c r="G800" s="176"/>
      <c r="H800" s="176"/>
      <c r="I800" s="177">
        <v>2199.9899999999998</v>
      </c>
      <c r="J800" s="176">
        <f t="shared" si="26"/>
        <v>0</v>
      </c>
      <c r="K800" s="149">
        <f t="shared" si="27"/>
        <v>0</v>
      </c>
      <c r="L800" s="178" t="s">
        <v>593</v>
      </c>
      <c r="M800" s="179" t="s">
        <v>850</v>
      </c>
      <c r="N800" s="180">
        <v>528901</v>
      </c>
      <c r="O800" s="173">
        <v>20417</v>
      </c>
      <c r="P800" s="173" t="s">
        <v>851</v>
      </c>
      <c r="Q800" s="176" t="s">
        <v>907</v>
      </c>
      <c r="R800" s="176" t="s">
        <v>702</v>
      </c>
      <c r="S800" s="173" t="s">
        <v>595</v>
      </c>
    </row>
    <row r="801" spans="1:19" s="181" customFormat="1" ht="14.4" customHeight="1">
      <c r="A801" s="172" t="s">
        <v>709</v>
      </c>
      <c r="B801" s="173" t="s">
        <v>600</v>
      </c>
      <c r="C801" s="174" t="s">
        <v>701</v>
      </c>
      <c r="D801" s="173" t="s">
        <v>183</v>
      </c>
      <c r="E801" s="175">
        <v>7617977427926</v>
      </c>
      <c r="F801" s="20"/>
      <c r="G801" s="176"/>
      <c r="H801" s="176"/>
      <c r="I801" s="177">
        <v>2199.9899999999998</v>
      </c>
      <c r="J801" s="176">
        <f t="shared" si="26"/>
        <v>0</v>
      </c>
      <c r="K801" s="149">
        <f t="shared" si="27"/>
        <v>0</v>
      </c>
      <c r="L801" s="178" t="s">
        <v>593</v>
      </c>
      <c r="M801" s="179" t="s">
        <v>850</v>
      </c>
      <c r="N801" s="180">
        <v>528901</v>
      </c>
      <c r="O801" s="173">
        <v>20417</v>
      </c>
      <c r="P801" s="173" t="s">
        <v>851</v>
      </c>
      <c r="Q801" s="176" t="s">
        <v>907</v>
      </c>
      <c r="R801" s="176" t="s">
        <v>702</v>
      </c>
      <c r="S801" s="173" t="s">
        <v>595</v>
      </c>
    </row>
    <row r="802" spans="1:19" s="181" customFormat="1" ht="14.4" customHeight="1">
      <c r="A802" s="172" t="s">
        <v>710</v>
      </c>
      <c r="B802" s="173" t="s">
        <v>600</v>
      </c>
      <c r="C802" s="174" t="s">
        <v>701</v>
      </c>
      <c r="D802" s="173" t="s">
        <v>185</v>
      </c>
      <c r="E802" s="175">
        <v>7617977427865</v>
      </c>
      <c r="F802" s="20"/>
      <c r="G802" s="176"/>
      <c r="H802" s="176"/>
      <c r="I802" s="177">
        <v>2199.9899999999998</v>
      </c>
      <c r="J802" s="176">
        <f t="shared" si="26"/>
        <v>0</v>
      </c>
      <c r="K802" s="149">
        <f t="shared" si="27"/>
        <v>0</v>
      </c>
      <c r="L802" s="178" t="s">
        <v>593</v>
      </c>
      <c r="M802" s="179" t="s">
        <v>850</v>
      </c>
      <c r="N802" s="180">
        <v>528901</v>
      </c>
      <c r="O802" s="173">
        <v>20417</v>
      </c>
      <c r="P802" s="173" t="s">
        <v>851</v>
      </c>
      <c r="Q802" s="176" t="s">
        <v>907</v>
      </c>
      <c r="R802" s="176" t="s">
        <v>702</v>
      </c>
      <c r="S802" s="173" t="s">
        <v>595</v>
      </c>
    </row>
    <row r="803" spans="1:19" s="181" customFormat="1" ht="14.4" customHeight="1">
      <c r="A803" s="172" t="s">
        <v>711</v>
      </c>
      <c r="B803" s="173" t="s">
        <v>600</v>
      </c>
      <c r="C803" s="174" t="s">
        <v>701</v>
      </c>
      <c r="D803" s="173" t="s">
        <v>596</v>
      </c>
      <c r="E803" s="175">
        <v>7617977427841</v>
      </c>
      <c r="F803" s="20"/>
      <c r="G803" s="176"/>
      <c r="H803" s="176"/>
      <c r="I803" s="177">
        <v>2199.9899999999998</v>
      </c>
      <c r="J803" s="176">
        <f t="shared" si="26"/>
        <v>0</v>
      </c>
      <c r="K803" s="149">
        <f t="shared" si="27"/>
        <v>0</v>
      </c>
      <c r="L803" s="178" t="s">
        <v>593</v>
      </c>
      <c r="M803" s="179" t="s">
        <v>850</v>
      </c>
      <c r="N803" s="180">
        <v>528901</v>
      </c>
      <c r="O803" s="173">
        <v>20417</v>
      </c>
      <c r="P803" s="173" t="s">
        <v>851</v>
      </c>
      <c r="Q803" s="176" t="s">
        <v>907</v>
      </c>
      <c r="R803" s="176" t="s">
        <v>702</v>
      </c>
      <c r="S803" s="173" t="s">
        <v>595</v>
      </c>
    </row>
    <row r="804" spans="1:19" s="181" customFormat="1" ht="14.4" customHeight="1">
      <c r="A804" s="172" t="s">
        <v>712</v>
      </c>
      <c r="B804" s="173" t="s">
        <v>597</v>
      </c>
      <c r="C804" s="174" t="s">
        <v>713</v>
      </c>
      <c r="D804" s="173" t="s">
        <v>181</v>
      </c>
      <c r="E804" s="175">
        <v>7617977164647</v>
      </c>
      <c r="F804" s="20"/>
      <c r="G804" s="176"/>
      <c r="H804" s="176"/>
      <c r="I804" s="177">
        <v>2199.9899999999998</v>
      </c>
      <c r="J804" s="176">
        <f t="shared" si="26"/>
        <v>0</v>
      </c>
      <c r="K804" s="149">
        <f t="shared" si="27"/>
        <v>0</v>
      </c>
      <c r="L804" s="178" t="s">
        <v>593</v>
      </c>
      <c r="M804" s="179" t="s">
        <v>853</v>
      </c>
      <c r="N804" s="180">
        <v>528902</v>
      </c>
      <c r="O804" s="173">
        <v>15000</v>
      </c>
      <c r="P804" s="173" t="s">
        <v>851</v>
      </c>
      <c r="Q804" s="176" t="s">
        <v>907</v>
      </c>
      <c r="R804" s="176" t="s">
        <v>702</v>
      </c>
      <c r="S804" s="173" t="s">
        <v>598</v>
      </c>
    </row>
    <row r="805" spans="1:19" s="181" customFormat="1" ht="14.4" customHeight="1">
      <c r="A805" s="172" t="s">
        <v>714</v>
      </c>
      <c r="B805" s="173" t="s">
        <v>597</v>
      </c>
      <c r="C805" s="174" t="s">
        <v>713</v>
      </c>
      <c r="D805" s="173" t="s">
        <v>183</v>
      </c>
      <c r="E805" s="175">
        <v>7617977164777</v>
      </c>
      <c r="F805" s="20"/>
      <c r="G805" s="176"/>
      <c r="H805" s="176"/>
      <c r="I805" s="177">
        <v>2199.9899999999998</v>
      </c>
      <c r="J805" s="176">
        <f t="shared" si="26"/>
        <v>0</v>
      </c>
      <c r="K805" s="149">
        <f t="shared" si="27"/>
        <v>0</v>
      </c>
      <c r="L805" s="178" t="s">
        <v>593</v>
      </c>
      <c r="M805" s="179" t="s">
        <v>853</v>
      </c>
      <c r="N805" s="180">
        <v>528902</v>
      </c>
      <c r="O805" s="173">
        <v>15000</v>
      </c>
      <c r="P805" s="173" t="s">
        <v>851</v>
      </c>
      <c r="Q805" s="176" t="s">
        <v>907</v>
      </c>
      <c r="R805" s="176" t="s">
        <v>702</v>
      </c>
      <c r="S805" s="173" t="s">
        <v>598</v>
      </c>
    </row>
    <row r="806" spans="1:19" s="181" customFormat="1" ht="14.4" customHeight="1">
      <c r="A806" s="172" t="s">
        <v>715</v>
      </c>
      <c r="B806" s="173" t="s">
        <v>597</v>
      </c>
      <c r="C806" s="174" t="s">
        <v>713</v>
      </c>
      <c r="D806" s="173" t="s">
        <v>185</v>
      </c>
      <c r="E806" s="175">
        <v>7617977164715</v>
      </c>
      <c r="F806" s="20"/>
      <c r="G806" s="176"/>
      <c r="H806" s="176"/>
      <c r="I806" s="177">
        <v>2199.9899999999998</v>
      </c>
      <c r="J806" s="176">
        <f t="shared" si="26"/>
        <v>0</v>
      </c>
      <c r="K806" s="149">
        <f t="shared" si="27"/>
        <v>0</v>
      </c>
      <c r="L806" s="178" t="s">
        <v>593</v>
      </c>
      <c r="M806" s="179" t="s">
        <v>853</v>
      </c>
      <c r="N806" s="180">
        <v>528902</v>
      </c>
      <c r="O806" s="173">
        <v>15000</v>
      </c>
      <c r="P806" s="173" t="s">
        <v>851</v>
      </c>
      <c r="Q806" s="176" t="s">
        <v>907</v>
      </c>
      <c r="R806" s="176" t="s">
        <v>702</v>
      </c>
      <c r="S806" s="173" t="s">
        <v>598</v>
      </c>
    </row>
    <row r="807" spans="1:19" s="181" customFormat="1" ht="14.4" customHeight="1">
      <c r="A807" s="172" t="s">
        <v>716</v>
      </c>
      <c r="B807" s="173" t="s">
        <v>597</v>
      </c>
      <c r="C807" s="174" t="s">
        <v>713</v>
      </c>
      <c r="D807" s="173" t="s">
        <v>596</v>
      </c>
      <c r="E807" s="175">
        <v>7617977164746</v>
      </c>
      <c r="F807" s="20"/>
      <c r="G807" s="176"/>
      <c r="H807" s="176"/>
      <c r="I807" s="177">
        <v>2199.9899999999998</v>
      </c>
      <c r="J807" s="176">
        <f t="shared" si="26"/>
        <v>0</v>
      </c>
      <c r="K807" s="149">
        <f t="shared" si="27"/>
        <v>0</v>
      </c>
      <c r="L807" s="178" t="s">
        <v>593</v>
      </c>
      <c r="M807" s="179" t="s">
        <v>853</v>
      </c>
      <c r="N807" s="180">
        <v>528902</v>
      </c>
      <c r="O807" s="173">
        <v>15000</v>
      </c>
      <c r="P807" s="173" t="s">
        <v>851</v>
      </c>
      <c r="Q807" s="176" t="s">
        <v>907</v>
      </c>
      <c r="R807" s="176" t="s">
        <v>702</v>
      </c>
      <c r="S807" s="173" t="s">
        <v>598</v>
      </c>
    </row>
    <row r="808" spans="1:19" s="181" customFormat="1" ht="14.4" customHeight="1">
      <c r="A808" s="172" t="s">
        <v>717</v>
      </c>
      <c r="B808" s="173" t="s">
        <v>597</v>
      </c>
      <c r="C808" s="174" t="s">
        <v>713</v>
      </c>
      <c r="D808" s="173" t="s">
        <v>599</v>
      </c>
      <c r="E808" s="175">
        <v>7617977164685</v>
      </c>
      <c r="F808" s="20"/>
      <c r="G808" s="176"/>
      <c r="H808" s="176"/>
      <c r="I808" s="177">
        <v>2199.9899999999998</v>
      </c>
      <c r="J808" s="176">
        <f t="shared" si="26"/>
        <v>0</v>
      </c>
      <c r="K808" s="149">
        <f t="shared" si="27"/>
        <v>0</v>
      </c>
      <c r="L808" s="178" t="s">
        <v>593</v>
      </c>
      <c r="M808" s="179" t="s">
        <v>853</v>
      </c>
      <c r="N808" s="180">
        <v>528902</v>
      </c>
      <c r="O808" s="173">
        <v>15000</v>
      </c>
      <c r="P808" s="173" t="s">
        <v>851</v>
      </c>
      <c r="Q808" s="176" t="s">
        <v>907</v>
      </c>
      <c r="R808" s="176" t="s">
        <v>702</v>
      </c>
      <c r="S808" s="173" t="s">
        <v>598</v>
      </c>
    </row>
    <row r="809" spans="1:19" s="181" customFormat="1" ht="14.4" customHeight="1">
      <c r="A809" s="172" t="s">
        <v>718</v>
      </c>
      <c r="B809" s="173" t="s">
        <v>600</v>
      </c>
      <c r="C809" s="174" t="s">
        <v>713</v>
      </c>
      <c r="D809" s="173" t="s">
        <v>181</v>
      </c>
      <c r="E809" s="175">
        <v>7617977428091</v>
      </c>
      <c r="F809" s="20"/>
      <c r="G809" s="176"/>
      <c r="H809" s="176"/>
      <c r="I809" s="177">
        <v>2199.9899999999998</v>
      </c>
      <c r="J809" s="176">
        <f t="shared" si="26"/>
        <v>0</v>
      </c>
      <c r="K809" s="149">
        <f t="shared" si="27"/>
        <v>0</v>
      </c>
      <c r="L809" s="178" t="s">
        <v>593</v>
      </c>
      <c r="M809" s="179" t="s">
        <v>853</v>
      </c>
      <c r="N809" s="180">
        <v>528902</v>
      </c>
      <c r="O809" s="173">
        <v>20417</v>
      </c>
      <c r="P809" s="173" t="s">
        <v>851</v>
      </c>
      <c r="Q809" s="176" t="s">
        <v>907</v>
      </c>
      <c r="R809" s="176" t="s">
        <v>702</v>
      </c>
      <c r="S809" s="173" t="s">
        <v>595</v>
      </c>
    </row>
    <row r="810" spans="1:19" s="181" customFormat="1" ht="14.4" customHeight="1">
      <c r="A810" s="172" t="s">
        <v>719</v>
      </c>
      <c r="B810" s="173" t="s">
        <v>600</v>
      </c>
      <c r="C810" s="174" t="s">
        <v>713</v>
      </c>
      <c r="D810" s="173" t="s">
        <v>183</v>
      </c>
      <c r="E810" s="175">
        <v>7617977428046</v>
      </c>
      <c r="F810" s="20"/>
      <c r="G810" s="176"/>
      <c r="H810" s="176"/>
      <c r="I810" s="177">
        <v>2199.9899999999998</v>
      </c>
      <c r="J810" s="176">
        <f t="shared" si="26"/>
        <v>0</v>
      </c>
      <c r="K810" s="149">
        <f t="shared" si="27"/>
        <v>0</v>
      </c>
      <c r="L810" s="178" t="s">
        <v>593</v>
      </c>
      <c r="M810" s="179" t="s">
        <v>853</v>
      </c>
      <c r="N810" s="180">
        <v>528902</v>
      </c>
      <c r="O810" s="173">
        <v>20417</v>
      </c>
      <c r="P810" s="173" t="s">
        <v>851</v>
      </c>
      <c r="Q810" s="176" t="s">
        <v>907</v>
      </c>
      <c r="R810" s="176" t="s">
        <v>702</v>
      </c>
      <c r="S810" s="173" t="s">
        <v>595</v>
      </c>
    </row>
    <row r="811" spans="1:19" s="181" customFormat="1" ht="14.4" customHeight="1">
      <c r="A811" s="172" t="s">
        <v>720</v>
      </c>
      <c r="B811" s="173" t="s">
        <v>600</v>
      </c>
      <c r="C811" s="174" t="s">
        <v>713</v>
      </c>
      <c r="D811" s="173" t="s">
        <v>185</v>
      </c>
      <c r="E811" s="175">
        <v>7617977427964</v>
      </c>
      <c r="F811" s="20"/>
      <c r="G811" s="176"/>
      <c r="H811" s="176"/>
      <c r="I811" s="177">
        <v>2199.9899999999998</v>
      </c>
      <c r="J811" s="176">
        <f t="shared" si="26"/>
        <v>0</v>
      </c>
      <c r="K811" s="149">
        <f t="shared" si="27"/>
        <v>0</v>
      </c>
      <c r="L811" s="178" t="s">
        <v>593</v>
      </c>
      <c r="M811" s="179" t="s">
        <v>853</v>
      </c>
      <c r="N811" s="180">
        <v>528902</v>
      </c>
      <c r="O811" s="173">
        <v>20417</v>
      </c>
      <c r="P811" s="173" t="s">
        <v>851</v>
      </c>
      <c r="Q811" s="176" t="s">
        <v>907</v>
      </c>
      <c r="R811" s="176" t="s">
        <v>702</v>
      </c>
      <c r="S811" s="173" t="s">
        <v>595</v>
      </c>
    </row>
    <row r="812" spans="1:19" s="181" customFormat="1" ht="14.4" customHeight="1">
      <c r="A812" s="172" t="s">
        <v>721</v>
      </c>
      <c r="B812" s="173" t="s">
        <v>600</v>
      </c>
      <c r="C812" s="174" t="s">
        <v>713</v>
      </c>
      <c r="D812" s="173" t="s">
        <v>596</v>
      </c>
      <c r="E812" s="175">
        <v>7617977428060</v>
      </c>
      <c r="F812" s="20"/>
      <c r="G812" s="176"/>
      <c r="H812" s="176"/>
      <c r="I812" s="177">
        <v>2199.9899999999998</v>
      </c>
      <c r="J812" s="176">
        <f t="shared" si="26"/>
        <v>0</v>
      </c>
      <c r="K812" s="149">
        <f t="shared" si="27"/>
        <v>0</v>
      </c>
      <c r="L812" s="178" t="s">
        <v>593</v>
      </c>
      <c r="M812" s="179" t="s">
        <v>853</v>
      </c>
      <c r="N812" s="180">
        <v>528902</v>
      </c>
      <c r="O812" s="173">
        <v>20417</v>
      </c>
      <c r="P812" s="173" t="s">
        <v>851</v>
      </c>
      <c r="Q812" s="176" t="s">
        <v>907</v>
      </c>
      <c r="R812" s="176" t="s">
        <v>702</v>
      </c>
      <c r="S812" s="173" t="s">
        <v>595</v>
      </c>
    </row>
    <row r="813" spans="1:19" s="181" customFormat="1" ht="14.4" customHeight="1">
      <c r="A813" s="172" t="s">
        <v>722</v>
      </c>
      <c r="B813" s="173" t="s">
        <v>600</v>
      </c>
      <c r="C813" s="174" t="s">
        <v>713</v>
      </c>
      <c r="D813" s="173" t="s">
        <v>599</v>
      </c>
      <c r="E813" s="175">
        <v>7617977428022</v>
      </c>
      <c r="F813" s="20"/>
      <c r="G813" s="176"/>
      <c r="H813" s="176"/>
      <c r="I813" s="177">
        <v>2199.9899999999998</v>
      </c>
      <c r="J813" s="176">
        <f t="shared" si="26"/>
        <v>0</v>
      </c>
      <c r="K813" s="149">
        <f t="shared" si="27"/>
        <v>0</v>
      </c>
      <c r="L813" s="178" t="s">
        <v>593</v>
      </c>
      <c r="M813" s="179" t="s">
        <v>853</v>
      </c>
      <c r="N813" s="180">
        <v>528902</v>
      </c>
      <c r="O813" s="173">
        <v>20417</v>
      </c>
      <c r="P813" s="173" t="s">
        <v>851</v>
      </c>
      <c r="Q813" s="176" t="s">
        <v>907</v>
      </c>
      <c r="R813" s="176" t="s">
        <v>702</v>
      </c>
      <c r="S813" s="173" t="s">
        <v>595</v>
      </c>
    </row>
    <row r="814" spans="1:19" s="181" customFormat="1" ht="14.4" customHeight="1">
      <c r="A814" s="172" t="s">
        <v>764</v>
      </c>
      <c r="B814" s="173" t="s">
        <v>597</v>
      </c>
      <c r="C814" s="174" t="s">
        <v>763</v>
      </c>
      <c r="D814" s="173" t="s">
        <v>592</v>
      </c>
      <c r="E814" s="175">
        <v>7617977462200</v>
      </c>
      <c r="F814" s="20"/>
      <c r="G814" s="176"/>
      <c r="H814" s="176"/>
      <c r="I814" s="177">
        <v>329.99</v>
      </c>
      <c r="J814" s="176">
        <f t="shared" si="26"/>
        <v>0</v>
      </c>
      <c r="K814" s="149">
        <f t="shared" si="27"/>
        <v>0</v>
      </c>
      <c r="L814" s="178" t="s">
        <v>593</v>
      </c>
      <c r="M814" s="179" t="s">
        <v>850</v>
      </c>
      <c r="N814" s="180">
        <v>543101</v>
      </c>
      <c r="O814" s="173">
        <v>15000</v>
      </c>
      <c r="P814" s="173" t="s">
        <v>851</v>
      </c>
      <c r="Q814" s="176" t="s">
        <v>846</v>
      </c>
      <c r="R814" s="176" t="s">
        <v>724</v>
      </c>
      <c r="S814" s="173" t="s">
        <v>595</v>
      </c>
    </row>
    <row r="815" spans="1:19" s="181" customFormat="1" ht="14.4" customHeight="1">
      <c r="A815" s="172" t="s">
        <v>765</v>
      </c>
      <c r="B815" s="173" t="s">
        <v>597</v>
      </c>
      <c r="C815" s="174" t="s">
        <v>763</v>
      </c>
      <c r="D815" s="173" t="s">
        <v>181</v>
      </c>
      <c r="E815" s="175">
        <v>7617977462255</v>
      </c>
      <c r="F815" s="20"/>
      <c r="G815" s="176"/>
      <c r="H815" s="176"/>
      <c r="I815" s="177">
        <v>329.99</v>
      </c>
      <c r="J815" s="176">
        <f t="shared" si="26"/>
        <v>0</v>
      </c>
      <c r="K815" s="149">
        <f t="shared" si="27"/>
        <v>0</v>
      </c>
      <c r="L815" s="178" t="s">
        <v>593</v>
      </c>
      <c r="M815" s="179" t="s">
        <v>850</v>
      </c>
      <c r="N815" s="180">
        <v>543101</v>
      </c>
      <c r="O815" s="173">
        <v>15000</v>
      </c>
      <c r="P815" s="173" t="s">
        <v>851</v>
      </c>
      <c r="Q815" s="176" t="s">
        <v>846</v>
      </c>
      <c r="R815" s="176" t="s">
        <v>724</v>
      </c>
      <c r="S815" s="173" t="s">
        <v>595</v>
      </c>
    </row>
    <row r="816" spans="1:19" s="181" customFormat="1" ht="14.4" customHeight="1">
      <c r="A816" s="172" t="s">
        <v>766</v>
      </c>
      <c r="B816" s="173" t="s">
        <v>597</v>
      </c>
      <c r="C816" s="174" t="s">
        <v>763</v>
      </c>
      <c r="D816" s="173" t="s">
        <v>183</v>
      </c>
      <c r="E816" s="175">
        <v>7617977462415</v>
      </c>
      <c r="F816" s="20"/>
      <c r="G816" s="176"/>
      <c r="H816" s="176"/>
      <c r="I816" s="177">
        <v>329.99</v>
      </c>
      <c r="J816" s="176">
        <f t="shared" si="26"/>
        <v>0</v>
      </c>
      <c r="K816" s="149">
        <f t="shared" si="27"/>
        <v>0</v>
      </c>
      <c r="L816" s="178" t="s">
        <v>593</v>
      </c>
      <c r="M816" s="179" t="s">
        <v>850</v>
      </c>
      <c r="N816" s="180">
        <v>543101</v>
      </c>
      <c r="O816" s="173">
        <v>15000</v>
      </c>
      <c r="P816" s="173" t="s">
        <v>851</v>
      </c>
      <c r="Q816" s="176" t="s">
        <v>846</v>
      </c>
      <c r="R816" s="176" t="s">
        <v>724</v>
      </c>
      <c r="S816" s="173" t="s">
        <v>595</v>
      </c>
    </row>
    <row r="817" spans="1:19" s="181" customFormat="1" ht="14.4" customHeight="1">
      <c r="A817" s="172" t="s">
        <v>767</v>
      </c>
      <c r="B817" s="173" t="s">
        <v>597</v>
      </c>
      <c r="C817" s="174" t="s">
        <v>763</v>
      </c>
      <c r="D817" s="173" t="s">
        <v>185</v>
      </c>
      <c r="E817" s="175">
        <v>7617977462286</v>
      </c>
      <c r="F817" s="20"/>
      <c r="G817" s="176"/>
      <c r="H817" s="176"/>
      <c r="I817" s="177">
        <v>329.99</v>
      </c>
      <c r="J817" s="176">
        <f t="shared" si="26"/>
        <v>0</v>
      </c>
      <c r="K817" s="149">
        <f t="shared" si="27"/>
        <v>0</v>
      </c>
      <c r="L817" s="178" t="s">
        <v>593</v>
      </c>
      <c r="M817" s="179" t="s">
        <v>850</v>
      </c>
      <c r="N817" s="180">
        <v>543101</v>
      </c>
      <c r="O817" s="173">
        <v>15000</v>
      </c>
      <c r="P817" s="173" t="s">
        <v>851</v>
      </c>
      <c r="Q817" s="176" t="s">
        <v>846</v>
      </c>
      <c r="R817" s="176" t="s">
        <v>724</v>
      </c>
      <c r="S817" s="173" t="s">
        <v>595</v>
      </c>
    </row>
    <row r="818" spans="1:19" s="181" customFormat="1" ht="14.4" customHeight="1">
      <c r="A818" s="172" t="s">
        <v>768</v>
      </c>
      <c r="B818" s="173" t="s">
        <v>597</v>
      </c>
      <c r="C818" s="174" t="s">
        <v>763</v>
      </c>
      <c r="D818" s="173" t="s">
        <v>596</v>
      </c>
      <c r="E818" s="175">
        <v>7617977462323</v>
      </c>
      <c r="F818" s="20"/>
      <c r="G818" s="176"/>
      <c r="H818" s="176"/>
      <c r="I818" s="177">
        <v>329.99</v>
      </c>
      <c r="J818" s="176">
        <f t="shared" si="26"/>
        <v>0</v>
      </c>
      <c r="K818" s="149">
        <f t="shared" si="27"/>
        <v>0</v>
      </c>
      <c r="L818" s="178" t="s">
        <v>593</v>
      </c>
      <c r="M818" s="179" t="s">
        <v>850</v>
      </c>
      <c r="N818" s="180">
        <v>543101</v>
      </c>
      <c r="O818" s="173">
        <v>15000</v>
      </c>
      <c r="P818" s="173" t="s">
        <v>851</v>
      </c>
      <c r="Q818" s="176" t="s">
        <v>846</v>
      </c>
      <c r="R818" s="176" t="s">
        <v>724</v>
      </c>
      <c r="S818" s="173" t="s">
        <v>595</v>
      </c>
    </row>
    <row r="819" spans="1:19" s="181" customFormat="1" ht="14.4" customHeight="1">
      <c r="A819" s="172" t="s">
        <v>769</v>
      </c>
      <c r="B819" s="173" t="s">
        <v>603</v>
      </c>
      <c r="C819" s="174" t="s">
        <v>763</v>
      </c>
      <c r="D819" s="173" t="s">
        <v>592</v>
      </c>
      <c r="E819" s="175">
        <v>7617977462231</v>
      </c>
      <c r="F819" s="20"/>
      <c r="G819" s="176"/>
      <c r="H819" s="176"/>
      <c r="I819" s="177">
        <v>329.99</v>
      </c>
      <c r="J819" s="176">
        <f t="shared" si="26"/>
        <v>0</v>
      </c>
      <c r="K819" s="149">
        <f t="shared" si="27"/>
        <v>0</v>
      </c>
      <c r="L819" s="178" t="s">
        <v>593</v>
      </c>
      <c r="M819" s="179" t="s">
        <v>850</v>
      </c>
      <c r="N819" s="180">
        <v>543101</v>
      </c>
      <c r="O819" s="173">
        <v>20731</v>
      </c>
      <c r="P819" s="173" t="s">
        <v>851</v>
      </c>
      <c r="Q819" s="176" t="s">
        <v>846</v>
      </c>
      <c r="R819" s="176" t="s">
        <v>724</v>
      </c>
      <c r="S819" s="173" t="s">
        <v>595</v>
      </c>
    </row>
    <row r="820" spans="1:19" s="181" customFormat="1" ht="14.4" customHeight="1">
      <c r="A820" s="172" t="s">
        <v>770</v>
      </c>
      <c r="B820" s="173" t="s">
        <v>603</v>
      </c>
      <c r="C820" s="174" t="s">
        <v>763</v>
      </c>
      <c r="D820" s="173" t="s">
        <v>181</v>
      </c>
      <c r="E820" s="175">
        <v>7617977462316</v>
      </c>
      <c r="F820" s="20"/>
      <c r="G820" s="176"/>
      <c r="H820" s="176"/>
      <c r="I820" s="177">
        <v>329.99</v>
      </c>
      <c r="J820" s="176">
        <f t="shared" si="26"/>
        <v>0</v>
      </c>
      <c r="K820" s="149">
        <f t="shared" si="27"/>
        <v>0</v>
      </c>
      <c r="L820" s="178" t="s">
        <v>593</v>
      </c>
      <c r="M820" s="179" t="s">
        <v>850</v>
      </c>
      <c r="N820" s="180">
        <v>543101</v>
      </c>
      <c r="O820" s="173">
        <v>20731</v>
      </c>
      <c r="P820" s="173" t="s">
        <v>851</v>
      </c>
      <c r="Q820" s="176" t="s">
        <v>846</v>
      </c>
      <c r="R820" s="176" t="s">
        <v>724</v>
      </c>
      <c r="S820" s="173" t="s">
        <v>595</v>
      </c>
    </row>
    <row r="821" spans="1:19" s="181" customFormat="1" ht="14.4" customHeight="1">
      <c r="A821" s="172" t="s">
        <v>771</v>
      </c>
      <c r="B821" s="173" t="s">
        <v>603</v>
      </c>
      <c r="C821" s="174" t="s">
        <v>763</v>
      </c>
      <c r="D821" s="173" t="s">
        <v>183</v>
      </c>
      <c r="E821" s="175">
        <v>7617977462361</v>
      </c>
      <c r="F821" s="20"/>
      <c r="G821" s="176"/>
      <c r="H821" s="176"/>
      <c r="I821" s="177">
        <v>329.99</v>
      </c>
      <c r="J821" s="176">
        <f t="shared" si="26"/>
        <v>0</v>
      </c>
      <c r="K821" s="149">
        <f t="shared" si="27"/>
        <v>0</v>
      </c>
      <c r="L821" s="178" t="s">
        <v>593</v>
      </c>
      <c r="M821" s="179" t="s">
        <v>850</v>
      </c>
      <c r="N821" s="180">
        <v>543101</v>
      </c>
      <c r="O821" s="173">
        <v>20731</v>
      </c>
      <c r="P821" s="173" t="s">
        <v>851</v>
      </c>
      <c r="Q821" s="176" t="s">
        <v>846</v>
      </c>
      <c r="R821" s="176" t="s">
        <v>724</v>
      </c>
      <c r="S821" s="173" t="s">
        <v>595</v>
      </c>
    </row>
    <row r="822" spans="1:19" s="181" customFormat="1" ht="14.4" customHeight="1">
      <c r="A822" s="172" t="s">
        <v>772</v>
      </c>
      <c r="B822" s="173" t="s">
        <v>603</v>
      </c>
      <c r="C822" s="174" t="s">
        <v>763</v>
      </c>
      <c r="D822" s="173" t="s">
        <v>185</v>
      </c>
      <c r="E822" s="175">
        <v>7617977462163</v>
      </c>
      <c r="F822" s="20"/>
      <c r="G822" s="176"/>
      <c r="H822" s="176"/>
      <c r="I822" s="177">
        <v>329.99</v>
      </c>
      <c r="J822" s="176">
        <f t="shared" si="26"/>
        <v>0</v>
      </c>
      <c r="K822" s="149">
        <f t="shared" si="27"/>
        <v>0</v>
      </c>
      <c r="L822" s="178" t="s">
        <v>593</v>
      </c>
      <c r="M822" s="179" t="s">
        <v>850</v>
      </c>
      <c r="N822" s="180">
        <v>543101</v>
      </c>
      <c r="O822" s="173">
        <v>20731</v>
      </c>
      <c r="P822" s="173" t="s">
        <v>851</v>
      </c>
      <c r="Q822" s="176" t="s">
        <v>846</v>
      </c>
      <c r="R822" s="176" t="s">
        <v>724</v>
      </c>
      <c r="S822" s="173" t="s">
        <v>595</v>
      </c>
    </row>
    <row r="823" spans="1:19" s="181" customFormat="1" ht="14.4" customHeight="1">
      <c r="A823" s="172" t="s">
        <v>773</v>
      </c>
      <c r="B823" s="173" t="s">
        <v>603</v>
      </c>
      <c r="C823" s="174" t="s">
        <v>763</v>
      </c>
      <c r="D823" s="173" t="s">
        <v>596</v>
      </c>
      <c r="E823" s="175">
        <v>7617977462392</v>
      </c>
      <c r="F823" s="20"/>
      <c r="G823" s="176"/>
      <c r="H823" s="176"/>
      <c r="I823" s="177">
        <v>329.99</v>
      </c>
      <c r="J823" s="176">
        <f t="shared" si="26"/>
        <v>0</v>
      </c>
      <c r="K823" s="149">
        <f t="shared" si="27"/>
        <v>0</v>
      </c>
      <c r="L823" s="178" t="s">
        <v>593</v>
      </c>
      <c r="M823" s="179" t="s">
        <v>850</v>
      </c>
      <c r="N823" s="180">
        <v>543101</v>
      </c>
      <c r="O823" s="173">
        <v>20731</v>
      </c>
      <c r="P823" s="173" t="s">
        <v>851</v>
      </c>
      <c r="Q823" s="176" t="s">
        <v>846</v>
      </c>
      <c r="R823" s="176" t="s">
        <v>724</v>
      </c>
      <c r="S823" s="173" t="s">
        <v>595</v>
      </c>
    </row>
    <row r="824" spans="1:19" s="181" customFormat="1" ht="14.4" customHeight="1">
      <c r="A824" s="172" t="s">
        <v>774</v>
      </c>
      <c r="B824" s="173" t="s">
        <v>775</v>
      </c>
      <c r="C824" s="174" t="s">
        <v>763</v>
      </c>
      <c r="D824" s="173" t="s">
        <v>592</v>
      </c>
      <c r="E824" s="175">
        <v>7617977462156</v>
      </c>
      <c r="F824" s="20"/>
      <c r="G824" s="176"/>
      <c r="H824" s="176"/>
      <c r="I824" s="177">
        <v>329.99</v>
      </c>
      <c r="J824" s="176">
        <f t="shared" si="26"/>
        <v>0</v>
      </c>
      <c r="K824" s="149">
        <f t="shared" si="27"/>
        <v>0</v>
      </c>
      <c r="L824" s="178" t="s">
        <v>593</v>
      </c>
      <c r="M824" s="179" t="s">
        <v>850</v>
      </c>
      <c r="N824" s="180">
        <v>543101</v>
      </c>
      <c r="O824" s="173">
        <v>21073</v>
      </c>
      <c r="P824" s="173" t="s">
        <v>851</v>
      </c>
      <c r="Q824" s="176" t="s">
        <v>846</v>
      </c>
      <c r="R824" s="176" t="s">
        <v>724</v>
      </c>
      <c r="S824" s="173" t="s">
        <v>595</v>
      </c>
    </row>
    <row r="825" spans="1:19" s="181" customFormat="1" ht="14.4" customHeight="1">
      <c r="A825" s="172" t="s">
        <v>776</v>
      </c>
      <c r="B825" s="173" t="s">
        <v>775</v>
      </c>
      <c r="C825" s="174" t="s">
        <v>763</v>
      </c>
      <c r="D825" s="173" t="s">
        <v>181</v>
      </c>
      <c r="E825" s="175">
        <v>7617977462248</v>
      </c>
      <c r="F825" s="20"/>
      <c r="G825" s="176"/>
      <c r="H825" s="176"/>
      <c r="I825" s="177">
        <v>329.99</v>
      </c>
      <c r="J825" s="176">
        <f t="shared" si="26"/>
        <v>0</v>
      </c>
      <c r="K825" s="149">
        <f t="shared" si="27"/>
        <v>0</v>
      </c>
      <c r="L825" s="178" t="s">
        <v>593</v>
      </c>
      <c r="M825" s="179" t="s">
        <v>850</v>
      </c>
      <c r="N825" s="180">
        <v>543101</v>
      </c>
      <c r="O825" s="173">
        <v>21073</v>
      </c>
      <c r="P825" s="173" t="s">
        <v>851</v>
      </c>
      <c r="Q825" s="176" t="s">
        <v>846</v>
      </c>
      <c r="R825" s="176" t="s">
        <v>724</v>
      </c>
      <c r="S825" s="173" t="s">
        <v>595</v>
      </c>
    </row>
    <row r="826" spans="1:19" s="181" customFormat="1" ht="14.4" customHeight="1">
      <c r="A826" s="172" t="s">
        <v>777</v>
      </c>
      <c r="B826" s="173" t="s">
        <v>775</v>
      </c>
      <c r="C826" s="174" t="s">
        <v>763</v>
      </c>
      <c r="D826" s="173" t="s">
        <v>183</v>
      </c>
      <c r="E826" s="175">
        <v>7617977462477</v>
      </c>
      <c r="F826" s="20"/>
      <c r="G826" s="176"/>
      <c r="H826" s="176"/>
      <c r="I826" s="177">
        <v>329.99</v>
      </c>
      <c r="J826" s="176">
        <f t="shared" si="26"/>
        <v>0</v>
      </c>
      <c r="K826" s="149">
        <f t="shared" si="27"/>
        <v>0</v>
      </c>
      <c r="L826" s="178" t="s">
        <v>593</v>
      </c>
      <c r="M826" s="179" t="s">
        <v>850</v>
      </c>
      <c r="N826" s="180">
        <v>543101</v>
      </c>
      <c r="O826" s="173">
        <v>21073</v>
      </c>
      <c r="P826" s="173" t="s">
        <v>851</v>
      </c>
      <c r="Q826" s="176" t="s">
        <v>846</v>
      </c>
      <c r="R826" s="176" t="s">
        <v>724</v>
      </c>
      <c r="S826" s="173" t="s">
        <v>595</v>
      </c>
    </row>
    <row r="827" spans="1:19" s="181" customFormat="1" ht="14.4" customHeight="1">
      <c r="A827" s="172" t="s">
        <v>778</v>
      </c>
      <c r="B827" s="173" t="s">
        <v>775</v>
      </c>
      <c r="C827" s="174" t="s">
        <v>763</v>
      </c>
      <c r="D827" s="173" t="s">
        <v>185</v>
      </c>
      <c r="E827" s="175">
        <v>7617977462408</v>
      </c>
      <c r="F827" s="20"/>
      <c r="G827" s="176"/>
      <c r="H827" s="176"/>
      <c r="I827" s="177">
        <v>329.99</v>
      </c>
      <c r="J827" s="176">
        <f t="shared" si="26"/>
        <v>0</v>
      </c>
      <c r="K827" s="149">
        <f t="shared" si="27"/>
        <v>0</v>
      </c>
      <c r="L827" s="178" t="s">
        <v>593</v>
      </c>
      <c r="M827" s="179" t="s">
        <v>850</v>
      </c>
      <c r="N827" s="180">
        <v>543101</v>
      </c>
      <c r="O827" s="173">
        <v>21073</v>
      </c>
      <c r="P827" s="173" t="s">
        <v>851</v>
      </c>
      <c r="Q827" s="176" t="s">
        <v>846</v>
      </c>
      <c r="R827" s="176" t="s">
        <v>724</v>
      </c>
      <c r="S827" s="173" t="s">
        <v>595</v>
      </c>
    </row>
    <row r="828" spans="1:19" s="181" customFormat="1" ht="14.4" customHeight="1">
      <c r="A828" s="172" t="s">
        <v>779</v>
      </c>
      <c r="B828" s="173" t="s">
        <v>775</v>
      </c>
      <c r="C828" s="174" t="s">
        <v>763</v>
      </c>
      <c r="D828" s="173" t="s">
        <v>596</v>
      </c>
      <c r="E828" s="175">
        <v>7617977462460</v>
      </c>
      <c r="F828" s="20"/>
      <c r="G828" s="176"/>
      <c r="H828" s="176"/>
      <c r="I828" s="177">
        <v>329.99</v>
      </c>
      <c r="J828" s="176">
        <f t="shared" si="26"/>
        <v>0</v>
      </c>
      <c r="K828" s="149">
        <f t="shared" si="27"/>
        <v>0</v>
      </c>
      <c r="L828" s="178" t="s">
        <v>593</v>
      </c>
      <c r="M828" s="179" t="s">
        <v>850</v>
      </c>
      <c r="N828" s="180">
        <v>543101</v>
      </c>
      <c r="O828" s="173">
        <v>21073</v>
      </c>
      <c r="P828" s="173" t="s">
        <v>851</v>
      </c>
      <c r="Q828" s="176" t="s">
        <v>846</v>
      </c>
      <c r="R828" s="176" t="s">
        <v>724</v>
      </c>
      <c r="S828" s="173" t="s">
        <v>595</v>
      </c>
    </row>
    <row r="829" spans="1:19" s="181" customFormat="1" ht="14.4" customHeight="1">
      <c r="A829" s="172" t="s">
        <v>780</v>
      </c>
      <c r="B829" s="173" t="s">
        <v>610</v>
      </c>
      <c r="C829" s="174" t="s">
        <v>763</v>
      </c>
      <c r="D829" s="173" t="s">
        <v>592</v>
      </c>
      <c r="E829" s="175">
        <v>7617977462330</v>
      </c>
      <c r="F829" s="20"/>
      <c r="G829" s="176"/>
      <c r="H829" s="176"/>
      <c r="I829" s="177">
        <v>329.99</v>
      </c>
      <c r="J829" s="176">
        <f t="shared" si="26"/>
        <v>0</v>
      </c>
      <c r="K829" s="149">
        <f t="shared" si="27"/>
        <v>0</v>
      </c>
      <c r="L829" s="178" t="s">
        <v>593</v>
      </c>
      <c r="M829" s="179" t="s">
        <v>850</v>
      </c>
      <c r="N829" s="180">
        <v>543101</v>
      </c>
      <c r="O829" s="173">
        <v>31800</v>
      </c>
      <c r="P829" s="173" t="s">
        <v>851</v>
      </c>
      <c r="Q829" s="176" t="s">
        <v>846</v>
      </c>
      <c r="R829" s="176" t="s">
        <v>724</v>
      </c>
      <c r="S829" s="173" t="s">
        <v>595</v>
      </c>
    </row>
    <row r="830" spans="1:19" s="181" customFormat="1" ht="14.4" customHeight="1">
      <c r="A830" s="172" t="s">
        <v>781</v>
      </c>
      <c r="B830" s="173" t="s">
        <v>610</v>
      </c>
      <c r="C830" s="174" t="s">
        <v>763</v>
      </c>
      <c r="D830" s="173" t="s">
        <v>181</v>
      </c>
      <c r="E830" s="175">
        <v>7617977462378</v>
      </c>
      <c r="F830" s="20"/>
      <c r="G830" s="176"/>
      <c r="H830" s="176"/>
      <c r="I830" s="177">
        <v>329.99</v>
      </c>
      <c r="J830" s="176">
        <f t="shared" si="26"/>
        <v>0</v>
      </c>
      <c r="K830" s="149">
        <f t="shared" si="27"/>
        <v>0</v>
      </c>
      <c r="L830" s="178" t="s">
        <v>593</v>
      </c>
      <c r="M830" s="179" t="s">
        <v>850</v>
      </c>
      <c r="N830" s="180">
        <v>543101</v>
      </c>
      <c r="O830" s="173">
        <v>31800</v>
      </c>
      <c r="P830" s="173" t="s">
        <v>851</v>
      </c>
      <c r="Q830" s="176" t="s">
        <v>846</v>
      </c>
      <c r="R830" s="176" t="s">
        <v>724</v>
      </c>
      <c r="S830" s="173" t="s">
        <v>595</v>
      </c>
    </row>
    <row r="831" spans="1:19" s="181" customFormat="1" ht="14.4" customHeight="1">
      <c r="A831" s="172" t="s">
        <v>782</v>
      </c>
      <c r="B831" s="173" t="s">
        <v>610</v>
      </c>
      <c r="C831" s="174" t="s">
        <v>763</v>
      </c>
      <c r="D831" s="173" t="s">
        <v>183</v>
      </c>
      <c r="E831" s="175">
        <v>7617977462439</v>
      </c>
      <c r="F831" s="20"/>
      <c r="G831" s="176"/>
      <c r="H831" s="176"/>
      <c r="I831" s="177">
        <v>329.99</v>
      </c>
      <c r="J831" s="176">
        <f t="shared" si="26"/>
        <v>0</v>
      </c>
      <c r="K831" s="149">
        <f t="shared" si="27"/>
        <v>0</v>
      </c>
      <c r="L831" s="178" t="s">
        <v>593</v>
      </c>
      <c r="M831" s="179" t="s">
        <v>850</v>
      </c>
      <c r="N831" s="180">
        <v>543101</v>
      </c>
      <c r="O831" s="173">
        <v>31800</v>
      </c>
      <c r="P831" s="173" t="s">
        <v>851</v>
      </c>
      <c r="Q831" s="176" t="s">
        <v>846</v>
      </c>
      <c r="R831" s="176" t="s">
        <v>724</v>
      </c>
      <c r="S831" s="173" t="s">
        <v>595</v>
      </c>
    </row>
    <row r="832" spans="1:19" s="181" customFormat="1" ht="14.4" customHeight="1">
      <c r="A832" s="172" t="s">
        <v>783</v>
      </c>
      <c r="B832" s="173" t="s">
        <v>610</v>
      </c>
      <c r="C832" s="174" t="s">
        <v>763</v>
      </c>
      <c r="D832" s="173" t="s">
        <v>185</v>
      </c>
      <c r="E832" s="175">
        <v>7617977462453</v>
      </c>
      <c r="F832" s="20"/>
      <c r="G832" s="176"/>
      <c r="H832" s="176"/>
      <c r="I832" s="177">
        <v>329.99</v>
      </c>
      <c r="J832" s="176">
        <f t="shared" si="26"/>
        <v>0</v>
      </c>
      <c r="K832" s="149">
        <f t="shared" si="27"/>
        <v>0</v>
      </c>
      <c r="L832" s="178" t="s">
        <v>593</v>
      </c>
      <c r="M832" s="179" t="s">
        <v>850</v>
      </c>
      <c r="N832" s="180">
        <v>543101</v>
      </c>
      <c r="O832" s="173">
        <v>31800</v>
      </c>
      <c r="P832" s="173" t="s">
        <v>851</v>
      </c>
      <c r="Q832" s="176" t="s">
        <v>846</v>
      </c>
      <c r="R832" s="176" t="s">
        <v>724</v>
      </c>
      <c r="S832" s="173" t="s">
        <v>595</v>
      </c>
    </row>
    <row r="833" spans="1:19" s="181" customFormat="1" ht="14.4" customHeight="1">
      <c r="A833" s="172" t="s">
        <v>784</v>
      </c>
      <c r="B833" s="173" t="s">
        <v>610</v>
      </c>
      <c r="C833" s="174" t="s">
        <v>763</v>
      </c>
      <c r="D833" s="173" t="s">
        <v>596</v>
      </c>
      <c r="E833" s="175">
        <v>7617977462262</v>
      </c>
      <c r="F833" s="20"/>
      <c r="G833" s="176"/>
      <c r="H833" s="176"/>
      <c r="I833" s="177">
        <v>329.99</v>
      </c>
      <c r="J833" s="176">
        <f t="shared" si="26"/>
        <v>0</v>
      </c>
      <c r="K833" s="149">
        <f t="shared" si="27"/>
        <v>0</v>
      </c>
      <c r="L833" s="178" t="s">
        <v>593</v>
      </c>
      <c r="M833" s="179" t="s">
        <v>850</v>
      </c>
      <c r="N833" s="180">
        <v>543101</v>
      </c>
      <c r="O833" s="173">
        <v>31800</v>
      </c>
      <c r="P833" s="173" t="s">
        <v>851</v>
      </c>
      <c r="Q833" s="176" t="s">
        <v>846</v>
      </c>
      <c r="R833" s="176" t="s">
        <v>724</v>
      </c>
      <c r="S833" s="173" t="s">
        <v>595</v>
      </c>
    </row>
    <row r="834" spans="1:19" s="181" customFormat="1" ht="14.4" customHeight="1">
      <c r="A834" s="172" t="s">
        <v>786</v>
      </c>
      <c r="B834" s="173" t="s">
        <v>597</v>
      </c>
      <c r="C834" s="174" t="s">
        <v>785</v>
      </c>
      <c r="D834" s="173" t="s">
        <v>181</v>
      </c>
      <c r="E834" s="175">
        <v>7617977462569</v>
      </c>
      <c r="F834" s="20"/>
      <c r="G834" s="176"/>
      <c r="H834" s="176"/>
      <c r="I834" s="177">
        <v>329.99</v>
      </c>
      <c r="J834" s="176">
        <f t="shared" si="26"/>
        <v>0</v>
      </c>
      <c r="K834" s="149">
        <f t="shared" si="27"/>
        <v>0</v>
      </c>
      <c r="L834" s="178" t="s">
        <v>593</v>
      </c>
      <c r="M834" s="179" t="s">
        <v>853</v>
      </c>
      <c r="N834" s="180">
        <v>543102</v>
      </c>
      <c r="O834" s="173">
        <v>15000</v>
      </c>
      <c r="P834" s="173" t="s">
        <v>851</v>
      </c>
      <c r="Q834" s="176" t="s">
        <v>846</v>
      </c>
      <c r="R834" s="176" t="s">
        <v>724</v>
      </c>
      <c r="S834" s="173" t="s">
        <v>595</v>
      </c>
    </row>
    <row r="835" spans="1:19" s="181" customFormat="1" ht="14.4" customHeight="1">
      <c r="A835" s="172" t="s">
        <v>787</v>
      </c>
      <c r="B835" s="173" t="s">
        <v>597</v>
      </c>
      <c r="C835" s="174" t="s">
        <v>785</v>
      </c>
      <c r="D835" s="173" t="s">
        <v>183</v>
      </c>
      <c r="E835" s="175">
        <v>7617977462620</v>
      </c>
      <c r="F835" s="20"/>
      <c r="G835" s="176"/>
      <c r="H835" s="176"/>
      <c r="I835" s="177">
        <v>329.99</v>
      </c>
      <c r="J835" s="176">
        <f t="shared" si="26"/>
        <v>0</v>
      </c>
      <c r="K835" s="149">
        <f t="shared" si="27"/>
        <v>0</v>
      </c>
      <c r="L835" s="178" t="s">
        <v>593</v>
      </c>
      <c r="M835" s="179" t="s">
        <v>853</v>
      </c>
      <c r="N835" s="180">
        <v>543102</v>
      </c>
      <c r="O835" s="173">
        <v>15000</v>
      </c>
      <c r="P835" s="173" t="s">
        <v>851</v>
      </c>
      <c r="Q835" s="176" t="s">
        <v>846</v>
      </c>
      <c r="R835" s="176" t="s">
        <v>724</v>
      </c>
      <c r="S835" s="173" t="s">
        <v>595</v>
      </c>
    </row>
    <row r="836" spans="1:19" s="181" customFormat="1" ht="14.4" customHeight="1">
      <c r="A836" s="172" t="s">
        <v>788</v>
      </c>
      <c r="B836" s="173" t="s">
        <v>597</v>
      </c>
      <c r="C836" s="174" t="s">
        <v>785</v>
      </c>
      <c r="D836" s="173" t="s">
        <v>185</v>
      </c>
      <c r="E836" s="175">
        <v>7617977462583</v>
      </c>
      <c r="F836" s="20"/>
      <c r="G836" s="176"/>
      <c r="H836" s="176"/>
      <c r="I836" s="177">
        <v>329.99</v>
      </c>
      <c r="J836" s="176">
        <f t="shared" si="26"/>
        <v>0</v>
      </c>
      <c r="K836" s="149">
        <f t="shared" si="27"/>
        <v>0</v>
      </c>
      <c r="L836" s="178" t="s">
        <v>593</v>
      </c>
      <c r="M836" s="179" t="s">
        <v>853</v>
      </c>
      <c r="N836" s="180">
        <v>543102</v>
      </c>
      <c r="O836" s="173">
        <v>15000</v>
      </c>
      <c r="P836" s="173" t="s">
        <v>851</v>
      </c>
      <c r="Q836" s="176" t="s">
        <v>846</v>
      </c>
      <c r="R836" s="176" t="s">
        <v>724</v>
      </c>
      <c r="S836" s="173" t="s">
        <v>595</v>
      </c>
    </row>
    <row r="837" spans="1:19" s="181" customFormat="1" ht="14.4" customHeight="1">
      <c r="A837" s="172" t="s">
        <v>789</v>
      </c>
      <c r="B837" s="173" t="s">
        <v>597</v>
      </c>
      <c r="C837" s="174" t="s">
        <v>785</v>
      </c>
      <c r="D837" s="173" t="s">
        <v>596</v>
      </c>
      <c r="E837" s="175">
        <v>7617977462668</v>
      </c>
      <c r="F837" s="20"/>
      <c r="G837" s="176"/>
      <c r="H837" s="176"/>
      <c r="I837" s="177">
        <v>329.99</v>
      </c>
      <c r="J837" s="176">
        <f t="shared" si="26"/>
        <v>0</v>
      </c>
      <c r="K837" s="149">
        <f t="shared" si="27"/>
        <v>0</v>
      </c>
      <c r="L837" s="178" t="s">
        <v>593</v>
      </c>
      <c r="M837" s="179" t="s">
        <v>853</v>
      </c>
      <c r="N837" s="180">
        <v>543102</v>
      </c>
      <c r="O837" s="173">
        <v>15000</v>
      </c>
      <c r="P837" s="173" t="s">
        <v>851</v>
      </c>
      <c r="Q837" s="176" t="s">
        <v>846</v>
      </c>
      <c r="R837" s="176" t="s">
        <v>724</v>
      </c>
      <c r="S837" s="173" t="s">
        <v>595</v>
      </c>
    </row>
    <row r="838" spans="1:19" s="181" customFormat="1" ht="14.4" customHeight="1">
      <c r="A838" s="172" t="s">
        <v>790</v>
      </c>
      <c r="B838" s="173" t="s">
        <v>597</v>
      </c>
      <c r="C838" s="174" t="s">
        <v>785</v>
      </c>
      <c r="D838" s="173" t="s">
        <v>599</v>
      </c>
      <c r="E838" s="175">
        <v>7617977462552</v>
      </c>
      <c r="F838" s="20"/>
      <c r="G838" s="176"/>
      <c r="H838" s="176"/>
      <c r="I838" s="177">
        <v>329.99</v>
      </c>
      <c r="J838" s="176">
        <f t="shared" si="26"/>
        <v>0</v>
      </c>
      <c r="K838" s="149">
        <f t="shared" si="27"/>
        <v>0</v>
      </c>
      <c r="L838" s="178" t="s">
        <v>593</v>
      </c>
      <c r="M838" s="179" t="s">
        <v>853</v>
      </c>
      <c r="N838" s="180">
        <v>543102</v>
      </c>
      <c r="O838" s="173">
        <v>15000</v>
      </c>
      <c r="P838" s="173" t="s">
        <v>851</v>
      </c>
      <c r="Q838" s="176" t="s">
        <v>846</v>
      </c>
      <c r="R838" s="176" t="s">
        <v>724</v>
      </c>
      <c r="S838" s="173" t="s">
        <v>595</v>
      </c>
    </row>
    <row r="839" spans="1:19" s="181" customFormat="1" ht="14.4" customHeight="1">
      <c r="A839" s="172" t="s">
        <v>791</v>
      </c>
      <c r="B839" s="173" t="s">
        <v>603</v>
      </c>
      <c r="C839" s="174" t="s">
        <v>785</v>
      </c>
      <c r="D839" s="173" t="s">
        <v>181</v>
      </c>
      <c r="E839" s="175">
        <v>7617977462507</v>
      </c>
      <c r="F839" s="20"/>
      <c r="G839" s="176"/>
      <c r="H839" s="176"/>
      <c r="I839" s="177">
        <v>329.99</v>
      </c>
      <c r="J839" s="176">
        <f t="shared" si="26"/>
        <v>0</v>
      </c>
      <c r="K839" s="149">
        <f t="shared" si="27"/>
        <v>0</v>
      </c>
      <c r="L839" s="178" t="s">
        <v>593</v>
      </c>
      <c r="M839" s="179" t="s">
        <v>853</v>
      </c>
      <c r="N839" s="180">
        <v>543102</v>
      </c>
      <c r="O839" s="173">
        <v>20731</v>
      </c>
      <c r="P839" s="173" t="s">
        <v>851</v>
      </c>
      <c r="Q839" s="176" t="s">
        <v>846</v>
      </c>
      <c r="R839" s="176" t="s">
        <v>724</v>
      </c>
      <c r="S839" s="173" t="s">
        <v>595</v>
      </c>
    </row>
    <row r="840" spans="1:19" s="181" customFormat="1" ht="14.4" customHeight="1">
      <c r="A840" s="172" t="s">
        <v>792</v>
      </c>
      <c r="B840" s="173" t="s">
        <v>603</v>
      </c>
      <c r="C840" s="174" t="s">
        <v>785</v>
      </c>
      <c r="D840" s="173" t="s">
        <v>183</v>
      </c>
      <c r="E840" s="175">
        <v>7617977462699</v>
      </c>
      <c r="F840" s="20"/>
      <c r="G840" s="176"/>
      <c r="H840" s="176"/>
      <c r="I840" s="177">
        <v>329.99</v>
      </c>
      <c r="J840" s="176">
        <f t="shared" si="26"/>
        <v>0</v>
      </c>
      <c r="K840" s="149">
        <f t="shared" si="27"/>
        <v>0</v>
      </c>
      <c r="L840" s="178" t="s">
        <v>593</v>
      </c>
      <c r="M840" s="179" t="s">
        <v>853</v>
      </c>
      <c r="N840" s="180">
        <v>543102</v>
      </c>
      <c r="O840" s="173">
        <v>20731</v>
      </c>
      <c r="P840" s="173" t="s">
        <v>851</v>
      </c>
      <c r="Q840" s="176" t="s">
        <v>846</v>
      </c>
      <c r="R840" s="176" t="s">
        <v>724</v>
      </c>
      <c r="S840" s="173" t="s">
        <v>595</v>
      </c>
    </row>
    <row r="841" spans="1:19" s="181" customFormat="1" ht="14.4" customHeight="1">
      <c r="A841" s="172" t="s">
        <v>793</v>
      </c>
      <c r="B841" s="173" t="s">
        <v>603</v>
      </c>
      <c r="C841" s="174" t="s">
        <v>785</v>
      </c>
      <c r="D841" s="173" t="s">
        <v>185</v>
      </c>
      <c r="E841" s="175">
        <v>7617977462521</v>
      </c>
      <c r="F841" s="20"/>
      <c r="G841" s="176"/>
      <c r="H841" s="176"/>
      <c r="I841" s="177">
        <v>329.99</v>
      </c>
      <c r="J841" s="176">
        <f t="shared" si="26"/>
        <v>0</v>
      </c>
      <c r="K841" s="149">
        <f t="shared" si="27"/>
        <v>0</v>
      </c>
      <c r="L841" s="178" t="s">
        <v>593</v>
      </c>
      <c r="M841" s="179" t="s">
        <v>853</v>
      </c>
      <c r="N841" s="180">
        <v>543102</v>
      </c>
      <c r="O841" s="173">
        <v>20731</v>
      </c>
      <c r="P841" s="173" t="s">
        <v>851</v>
      </c>
      <c r="Q841" s="176" t="s">
        <v>846</v>
      </c>
      <c r="R841" s="176" t="s">
        <v>724</v>
      </c>
      <c r="S841" s="173" t="s">
        <v>595</v>
      </c>
    </row>
    <row r="842" spans="1:19" s="181" customFormat="1" ht="14.4" customHeight="1">
      <c r="A842" s="172" t="s">
        <v>794</v>
      </c>
      <c r="B842" s="173" t="s">
        <v>603</v>
      </c>
      <c r="C842" s="174" t="s">
        <v>785</v>
      </c>
      <c r="D842" s="173" t="s">
        <v>596</v>
      </c>
      <c r="E842" s="175">
        <v>7617977462835</v>
      </c>
      <c r="F842" s="20"/>
      <c r="G842" s="176"/>
      <c r="H842" s="176"/>
      <c r="I842" s="177">
        <v>329.99</v>
      </c>
      <c r="J842" s="176">
        <f t="shared" ref="J842:J874" si="28">H842+G842+F842</f>
        <v>0</v>
      </c>
      <c r="K842" s="149">
        <f t="shared" ref="K842:K873" si="29">I842*J842</f>
        <v>0</v>
      </c>
      <c r="L842" s="178" t="s">
        <v>593</v>
      </c>
      <c r="M842" s="179" t="s">
        <v>853</v>
      </c>
      <c r="N842" s="180">
        <v>543102</v>
      </c>
      <c r="O842" s="173">
        <v>20731</v>
      </c>
      <c r="P842" s="173" t="s">
        <v>851</v>
      </c>
      <c r="Q842" s="176" t="s">
        <v>846</v>
      </c>
      <c r="R842" s="176" t="s">
        <v>724</v>
      </c>
      <c r="S842" s="173" t="s">
        <v>595</v>
      </c>
    </row>
    <row r="843" spans="1:19" s="181" customFormat="1" ht="14.4" customHeight="1">
      <c r="A843" s="172" t="s">
        <v>795</v>
      </c>
      <c r="B843" s="173" t="s">
        <v>603</v>
      </c>
      <c r="C843" s="174" t="s">
        <v>785</v>
      </c>
      <c r="D843" s="173" t="s">
        <v>599</v>
      </c>
      <c r="E843" s="175">
        <v>7617977462538</v>
      </c>
      <c r="F843" s="20"/>
      <c r="G843" s="176"/>
      <c r="H843" s="176"/>
      <c r="I843" s="177">
        <v>329.99</v>
      </c>
      <c r="J843" s="176">
        <f t="shared" si="28"/>
        <v>0</v>
      </c>
      <c r="K843" s="149">
        <f t="shared" si="29"/>
        <v>0</v>
      </c>
      <c r="L843" s="178" t="s">
        <v>593</v>
      </c>
      <c r="M843" s="179" t="s">
        <v>853</v>
      </c>
      <c r="N843" s="180">
        <v>543102</v>
      </c>
      <c r="O843" s="173">
        <v>20731</v>
      </c>
      <c r="P843" s="173" t="s">
        <v>851</v>
      </c>
      <c r="Q843" s="176" t="s">
        <v>846</v>
      </c>
      <c r="R843" s="176" t="s">
        <v>724</v>
      </c>
      <c r="S843" s="173" t="s">
        <v>595</v>
      </c>
    </row>
    <row r="844" spans="1:19" s="181" customFormat="1" ht="14.4" customHeight="1">
      <c r="A844" s="172" t="s">
        <v>796</v>
      </c>
      <c r="B844" s="173" t="s">
        <v>797</v>
      </c>
      <c r="C844" s="174" t="s">
        <v>785</v>
      </c>
      <c r="D844" s="173" t="s">
        <v>181</v>
      </c>
      <c r="E844" s="175">
        <v>7617977462644</v>
      </c>
      <c r="F844" s="20"/>
      <c r="G844" s="176"/>
      <c r="H844" s="176"/>
      <c r="I844" s="177">
        <v>329.99</v>
      </c>
      <c r="J844" s="176">
        <f t="shared" si="28"/>
        <v>0</v>
      </c>
      <c r="K844" s="149">
        <f t="shared" si="29"/>
        <v>0</v>
      </c>
      <c r="L844" s="178" t="s">
        <v>593</v>
      </c>
      <c r="M844" s="179" t="s">
        <v>853</v>
      </c>
      <c r="N844" s="180">
        <v>543102</v>
      </c>
      <c r="O844" s="173">
        <v>25200</v>
      </c>
      <c r="P844" s="173" t="s">
        <v>851</v>
      </c>
      <c r="Q844" s="176" t="s">
        <v>846</v>
      </c>
      <c r="R844" s="176" t="s">
        <v>724</v>
      </c>
      <c r="S844" s="173" t="s">
        <v>595</v>
      </c>
    </row>
    <row r="845" spans="1:19" s="181" customFormat="1" ht="14.4" customHeight="1">
      <c r="A845" s="172" t="s">
        <v>798</v>
      </c>
      <c r="B845" s="173" t="s">
        <v>797</v>
      </c>
      <c r="C845" s="174" t="s">
        <v>785</v>
      </c>
      <c r="D845" s="173" t="s">
        <v>183</v>
      </c>
      <c r="E845" s="175">
        <v>7617977462767</v>
      </c>
      <c r="F845" s="20"/>
      <c r="G845" s="176"/>
      <c r="H845" s="176"/>
      <c r="I845" s="177">
        <v>329.99</v>
      </c>
      <c r="J845" s="176">
        <f t="shared" si="28"/>
        <v>0</v>
      </c>
      <c r="K845" s="149">
        <f t="shared" si="29"/>
        <v>0</v>
      </c>
      <c r="L845" s="178" t="s">
        <v>593</v>
      </c>
      <c r="M845" s="179" t="s">
        <v>853</v>
      </c>
      <c r="N845" s="180">
        <v>543102</v>
      </c>
      <c r="O845" s="173">
        <v>25200</v>
      </c>
      <c r="P845" s="173" t="s">
        <v>851</v>
      </c>
      <c r="Q845" s="176" t="s">
        <v>846</v>
      </c>
      <c r="R845" s="176" t="s">
        <v>724</v>
      </c>
      <c r="S845" s="173" t="s">
        <v>595</v>
      </c>
    </row>
    <row r="846" spans="1:19" s="181" customFormat="1" ht="14.4" customHeight="1">
      <c r="A846" s="172" t="s">
        <v>799</v>
      </c>
      <c r="B846" s="173" t="s">
        <v>797</v>
      </c>
      <c r="C846" s="174" t="s">
        <v>785</v>
      </c>
      <c r="D846" s="173" t="s">
        <v>185</v>
      </c>
      <c r="E846" s="175">
        <v>7617977462613</v>
      </c>
      <c r="F846" s="20"/>
      <c r="G846" s="176"/>
      <c r="H846" s="176"/>
      <c r="I846" s="177">
        <v>329.99</v>
      </c>
      <c r="J846" s="176">
        <f t="shared" si="28"/>
        <v>0</v>
      </c>
      <c r="K846" s="149">
        <f t="shared" si="29"/>
        <v>0</v>
      </c>
      <c r="L846" s="178" t="s">
        <v>593</v>
      </c>
      <c r="M846" s="179" t="s">
        <v>853</v>
      </c>
      <c r="N846" s="180">
        <v>543102</v>
      </c>
      <c r="O846" s="173">
        <v>25200</v>
      </c>
      <c r="P846" s="173" t="s">
        <v>851</v>
      </c>
      <c r="Q846" s="176" t="s">
        <v>846</v>
      </c>
      <c r="R846" s="176" t="s">
        <v>724</v>
      </c>
      <c r="S846" s="173" t="s">
        <v>595</v>
      </c>
    </row>
    <row r="847" spans="1:19" s="181" customFormat="1" ht="14.4" customHeight="1">
      <c r="A847" s="172" t="s">
        <v>800</v>
      </c>
      <c r="B847" s="173" t="s">
        <v>797</v>
      </c>
      <c r="C847" s="174" t="s">
        <v>785</v>
      </c>
      <c r="D847" s="173" t="s">
        <v>596</v>
      </c>
      <c r="E847" s="175">
        <v>7617977462545</v>
      </c>
      <c r="F847" s="20"/>
      <c r="G847" s="176"/>
      <c r="H847" s="176"/>
      <c r="I847" s="177">
        <v>329.99</v>
      </c>
      <c r="J847" s="176">
        <f t="shared" si="28"/>
        <v>0</v>
      </c>
      <c r="K847" s="149">
        <f t="shared" si="29"/>
        <v>0</v>
      </c>
      <c r="L847" s="178" t="s">
        <v>593</v>
      </c>
      <c r="M847" s="179" t="s">
        <v>853</v>
      </c>
      <c r="N847" s="180">
        <v>543102</v>
      </c>
      <c r="O847" s="173">
        <v>25200</v>
      </c>
      <c r="P847" s="173" t="s">
        <v>851</v>
      </c>
      <c r="Q847" s="176" t="s">
        <v>846</v>
      </c>
      <c r="R847" s="176" t="s">
        <v>724</v>
      </c>
      <c r="S847" s="173" t="s">
        <v>595</v>
      </c>
    </row>
    <row r="848" spans="1:19" s="181" customFormat="1" ht="14.4" customHeight="1">
      <c r="A848" s="172" t="s">
        <v>801</v>
      </c>
      <c r="B848" s="173" t="s">
        <v>797</v>
      </c>
      <c r="C848" s="174" t="s">
        <v>785</v>
      </c>
      <c r="D848" s="173" t="s">
        <v>599</v>
      </c>
      <c r="E848" s="175">
        <v>7617977462637</v>
      </c>
      <c r="F848" s="20"/>
      <c r="G848" s="176"/>
      <c r="H848" s="176"/>
      <c r="I848" s="177">
        <v>329.99</v>
      </c>
      <c r="J848" s="176">
        <f t="shared" si="28"/>
        <v>0</v>
      </c>
      <c r="K848" s="149">
        <f t="shared" si="29"/>
        <v>0</v>
      </c>
      <c r="L848" s="178" t="s">
        <v>593</v>
      </c>
      <c r="M848" s="179" t="s">
        <v>853</v>
      </c>
      <c r="N848" s="180">
        <v>543102</v>
      </c>
      <c r="O848" s="173">
        <v>25200</v>
      </c>
      <c r="P848" s="173" t="s">
        <v>851</v>
      </c>
      <c r="Q848" s="176" t="s">
        <v>846</v>
      </c>
      <c r="R848" s="176" t="s">
        <v>724</v>
      </c>
      <c r="S848" s="173" t="s">
        <v>595</v>
      </c>
    </row>
    <row r="849" spans="1:19" s="181" customFormat="1" ht="14.4" customHeight="1">
      <c r="A849" s="172" t="s">
        <v>802</v>
      </c>
      <c r="B849" s="173" t="s">
        <v>803</v>
      </c>
      <c r="C849" s="174" t="s">
        <v>785</v>
      </c>
      <c r="D849" s="173" t="s">
        <v>181</v>
      </c>
      <c r="E849" s="175">
        <v>7617977462743</v>
      </c>
      <c r="F849" s="20"/>
      <c r="G849" s="176"/>
      <c r="H849" s="176"/>
      <c r="I849" s="177">
        <v>329.99</v>
      </c>
      <c r="J849" s="176">
        <f t="shared" si="28"/>
        <v>0</v>
      </c>
      <c r="K849" s="149">
        <f t="shared" si="29"/>
        <v>0</v>
      </c>
      <c r="L849" s="178" t="s">
        <v>593</v>
      </c>
      <c r="M849" s="179" t="s">
        <v>853</v>
      </c>
      <c r="N849" s="180">
        <v>543102</v>
      </c>
      <c r="O849" s="173">
        <v>36100</v>
      </c>
      <c r="P849" s="173" t="s">
        <v>851</v>
      </c>
      <c r="Q849" s="176" t="s">
        <v>846</v>
      </c>
      <c r="R849" s="176" t="s">
        <v>724</v>
      </c>
      <c r="S849" s="173" t="s">
        <v>595</v>
      </c>
    </row>
    <row r="850" spans="1:19" s="181" customFormat="1" ht="14.4" customHeight="1">
      <c r="A850" s="172" t="s">
        <v>804</v>
      </c>
      <c r="B850" s="173" t="s">
        <v>803</v>
      </c>
      <c r="C850" s="174" t="s">
        <v>785</v>
      </c>
      <c r="D850" s="173" t="s">
        <v>183</v>
      </c>
      <c r="E850" s="175">
        <v>7617977462811</v>
      </c>
      <c r="F850" s="20"/>
      <c r="G850" s="176"/>
      <c r="H850" s="176"/>
      <c r="I850" s="177">
        <v>329.99</v>
      </c>
      <c r="J850" s="176">
        <f t="shared" si="28"/>
        <v>0</v>
      </c>
      <c r="K850" s="149">
        <f t="shared" si="29"/>
        <v>0</v>
      </c>
      <c r="L850" s="178" t="s">
        <v>593</v>
      </c>
      <c r="M850" s="179" t="s">
        <v>853</v>
      </c>
      <c r="N850" s="180">
        <v>543102</v>
      </c>
      <c r="O850" s="173">
        <v>36100</v>
      </c>
      <c r="P850" s="173" t="s">
        <v>851</v>
      </c>
      <c r="Q850" s="176" t="s">
        <v>846</v>
      </c>
      <c r="R850" s="176" t="s">
        <v>724</v>
      </c>
      <c r="S850" s="173" t="s">
        <v>595</v>
      </c>
    </row>
    <row r="851" spans="1:19" s="181" customFormat="1" ht="14.4" customHeight="1">
      <c r="A851" s="172" t="s">
        <v>805</v>
      </c>
      <c r="B851" s="173" t="s">
        <v>803</v>
      </c>
      <c r="C851" s="174" t="s">
        <v>785</v>
      </c>
      <c r="D851" s="173" t="s">
        <v>185</v>
      </c>
      <c r="E851" s="175">
        <v>7617977462750</v>
      </c>
      <c r="F851" s="20"/>
      <c r="G851" s="176"/>
      <c r="H851" s="176"/>
      <c r="I851" s="177">
        <v>329.99</v>
      </c>
      <c r="J851" s="176">
        <f t="shared" si="28"/>
        <v>0</v>
      </c>
      <c r="K851" s="149">
        <f t="shared" si="29"/>
        <v>0</v>
      </c>
      <c r="L851" s="178" t="s">
        <v>593</v>
      </c>
      <c r="M851" s="179" t="s">
        <v>853</v>
      </c>
      <c r="N851" s="180">
        <v>543102</v>
      </c>
      <c r="O851" s="173">
        <v>36100</v>
      </c>
      <c r="P851" s="173" t="s">
        <v>851</v>
      </c>
      <c r="Q851" s="176" t="s">
        <v>846</v>
      </c>
      <c r="R851" s="176" t="s">
        <v>724</v>
      </c>
      <c r="S851" s="173" t="s">
        <v>595</v>
      </c>
    </row>
    <row r="852" spans="1:19" s="181" customFormat="1" ht="14.4" customHeight="1">
      <c r="A852" s="172" t="s">
        <v>806</v>
      </c>
      <c r="B852" s="173" t="s">
        <v>803</v>
      </c>
      <c r="C852" s="174" t="s">
        <v>785</v>
      </c>
      <c r="D852" s="173" t="s">
        <v>596</v>
      </c>
      <c r="E852" s="175">
        <v>7617977462736</v>
      </c>
      <c r="F852" s="20"/>
      <c r="G852" s="176"/>
      <c r="H852" s="176"/>
      <c r="I852" s="177">
        <v>329.99</v>
      </c>
      <c r="J852" s="176">
        <f t="shared" si="28"/>
        <v>0</v>
      </c>
      <c r="K852" s="149">
        <f t="shared" si="29"/>
        <v>0</v>
      </c>
      <c r="L852" s="178" t="s">
        <v>593</v>
      </c>
      <c r="M852" s="179" t="s">
        <v>853</v>
      </c>
      <c r="N852" s="180">
        <v>543102</v>
      </c>
      <c r="O852" s="173">
        <v>36100</v>
      </c>
      <c r="P852" s="173" t="s">
        <v>851</v>
      </c>
      <c r="Q852" s="176" t="s">
        <v>846</v>
      </c>
      <c r="R852" s="176" t="s">
        <v>724</v>
      </c>
      <c r="S852" s="173" t="s">
        <v>595</v>
      </c>
    </row>
    <row r="853" spans="1:19" s="181" customFormat="1" ht="14.4" customHeight="1">
      <c r="A853" s="172" t="s">
        <v>807</v>
      </c>
      <c r="B853" s="173" t="s">
        <v>803</v>
      </c>
      <c r="C853" s="174" t="s">
        <v>785</v>
      </c>
      <c r="D853" s="173" t="s">
        <v>599</v>
      </c>
      <c r="E853" s="175">
        <v>7617977462798</v>
      </c>
      <c r="F853" s="20"/>
      <c r="G853" s="176"/>
      <c r="H853" s="176"/>
      <c r="I853" s="177">
        <v>329.99</v>
      </c>
      <c r="J853" s="176">
        <f t="shared" si="28"/>
        <v>0</v>
      </c>
      <c r="K853" s="149">
        <f t="shared" si="29"/>
        <v>0</v>
      </c>
      <c r="L853" s="178" t="s">
        <v>593</v>
      </c>
      <c r="M853" s="179" t="s">
        <v>853</v>
      </c>
      <c r="N853" s="180">
        <v>543102</v>
      </c>
      <c r="O853" s="173">
        <v>36100</v>
      </c>
      <c r="P853" s="173" t="s">
        <v>851</v>
      </c>
      <c r="Q853" s="176" t="s">
        <v>846</v>
      </c>
      <c r="R853" s="176" t="s">
        <v>724</v>
      </c>
      <c r="S853" s="173" t="s">
        <v>595</v>
      </c>
    </row>
    <row r="854" spans="1:19" s="181" customFormat="1" ht="14.4" customHeight="1">
      <c r="A854" s="172" t="s">
        <v>808</v>
      </c>
      <c r="B854" s="173" t="s">
        <v>597</v>
      </c>
      <c r="C854" s="174" t="s">
        <v>809</v>
      </c>
      <c r="D854" s="173" t="s">
        <v>592</v>
      </c>
      <c r="E854" s="175">
        <v>7617977174134</v>
      </c>
      <c r="F854" s="20"/>
      <c r="G854" s="176"/>
      <c r="H854" s="176"/>
      <c r="I854" s="177">
        <v>699.99</v>
      </c>
      <c r="J854" s="176">
        <f t="shared" si="28"/>
        <v>0</v>
      </c>
      <c r="K854" s="149">
        <f t="shared" si="29"/>
        <v>0</v>
      </c>
      <c r="L854" s="178" t="s">
        <v>593</v>
      </c>
      <c r="M854" s="179" t="s">
        <v>850</v>
      </c>
      <c r="N854" s="180">
        <v>622751</v>
      </c>
      <c r="O854" s="173">
        <v>15000</v>
      </c>
      <c r="P854" s="173" t="s">
        <v>851</v>
      </c>
      <c r="Q854" s="176" t="s">
        <v>908</v>
      </c>
      <c r="R854" s="176" t="s">
        <v>909</v>
      </c>
      <c r="S854" s="173" t="s">
        <v>598</v>
      </c>
    </row>
    <row r="855" spans="1:19" s="181" customFormat="1" ht="14.4" customHeight="1">
      <c r="A855" s="172" t="s">
        <v>810</v>
      </c>
      <c r="B855" s="173" t="s">
        <v>597</v>
      </c>
      <c r="C855" s="174" t="s">
        <v>809</v>
      </c>
      <c r="D855" s="173" t="s">
        <v>181</v>
      </c>
      <c r="E855" s="175">
        <v>7617977174172</v>
      </c>
      <c r="F855" s="20"/>
      <c r="G855" s="176"/>
      <c r="H855" s="176"/>
      <c r="I855" s="177">
        <v>699.99</v>
      </c>
      <c r="J855" s="176">
        <f t="shared" si="28"/>
        <v>0</v>
      </c>
      <c r="K855" s="149">
        <f t="shared" si="29"/>
        <v>0</v>
      </c>
      <c r="L855" s="178" t="s">
        <v>593</v>
      </c>
      <c r="M855" s="179" t="s">
        <v>850</v>
      </c>
      <c r="N855" s="180">
        <v>622751</v>
      </c>
      <c r="O855" s="173">
        <v>15000</v>
      </c>
      <c r="P855" s="173" t="s">
        <v>851</v>
      </c>
      <c r="Q855" s="176" t="s">
        <v>908</v>
      </c>
      <c r="R855" s="176" t="s">
        <v>909</v>
      </c>
      <c r="S855" s="173" t="s">
        <v>598</v>
      </c>
    </row>
    <row r="856" spans="1:19" s="181" customFormat="1" ht="14.4" customHeight="1">
      <c r="A856" s="172" t="s">
        <v>811</v>
      </c>
      <c r="B856" s="173" t="s">
        <v>597</v>
      </c>
      <c r="C856" s="174" t="s">
        <v>809</v>
      </c>
      <c r="D856" s="173" t="s">
        <v>183</v>
      </c>
      <c r="E856" s="175">
        <v>7617977174202</v>
      </c>
      <c r="F856" s="20"/>
      <c r="G856" s="176"/>
      <c r="H856" s="176"/>
      <c r="I856" s="177">
        <v>699.99</v>
      </c>
      <c r="J856" s="176">
        <f t="shared" si="28"/>
        <v>0</v>
      </c>
      <c r="K856" s="149">
        <f t="shared" si="29"/>
        <v>0</v>
      </c>
      <c r="L856" s="178" t="s">
        <v>593</v>
      </c>
      <c r="M856" s="179" t="s">
        <v>850</v>
      </c>
      <c r="N856" s="180">
        <v>622751</v>
      </c>
      <c r="O856" s="173">
        <v>15000</v>
      </c>
      <c r="P856" s="173" t="s">
        <v>851</v>
      </c>
      <c r="Q856" s="176" t="s">
        <v>908</v>
      </c>
      <c r="R856" s="176" t="s">
        <v>909</v>
      </c>
      <c r="S856" s="173" t="s">
        <v>598</v>
      </c>
    </row>
    <row r="857" spans="1:19" s="181" customFormat="1" ht="14.4" customHeight="1">
      <c r="A857" s="172" t="s">
        <v>812</v>
      </c>
      <c r="B857" s="173" t="s">
        <v>597</v>
      </c>
      <c r="C857" s="174" t="s">
        <v>809</v>
      </c>
      <c r="D857" s="173" t="s">
        <v>185</v>
      </c>
      <c r="E857" s="175">
        <v>7617977174165</v>
      </c>
      <c r="F857" s="20"/>
      <c r="G857" s="176"/>
      <c r="H857" s="176"/>
      <c r="I857" s="177">
        <v>699.99</v>
      </c>
      <c r="J857" s="176">
        <f t="shared" si="28"/>
        <v>0</v>
      </c>
      <c r="K857" s="149">
        <f t="shared" si="29"/>
        <v>0</v>
      </c>
      <c r="L857" s="178" t="s">
        <v>593</v>
      </c>
      <c r="M857" s="179" t="s">
        <v>850</v>
      </c>
      <c r="N857" s="180">
        <v>622751</v>
      </c>
      <c r="O857" s="173">
        <v>15000</v>
      </c>
      <c r="P857" s="173" t="s">
        <v>851</v>
      </c>
      <c r="Q857" s="176" t="s">
        <v>908</v>
      </c>
      <c r="R857" s="176" t="s">
        <v>909</v>
      </c>
      <c r="S857" s="173" t="s">
        <v>598</v>
      </c>
    </row>
    <row r="858" spans="1:19" s="181" customFormat="1" ht="14.4" customHeight="1">
      <c r="A858" s="172" t="s">
        <v>813</v>
      </c>
      <c r="B858" s="173" t="s">
        <v>597</v>
      </c>
      <c r="C858" s="174" t="s">
        <v>809</v>
      </c>
      <c r="D858" s="173" t="s">
        <v>596</v>
      </c>
      <c r="E858" s="175">
        <v>7617977174189</v>
      </c>
      <c r="F858" s="20"/>
      <c r="G858" s="176"/>
      <c r="H858" s="176"/>
      <c r="I858" s="177">
        <v>699.99</v>
      </c>
      <c r="J858" s="176">
        <f t="shared" si="28"/>
        <v>0</v>
      </c>
      <c r="K858" s="149">
        <f t="shared" si="29"/>
        <v>0</v>
      </c>
      <c r="L858" s="178" t="s">
        <v>593</v>
      </c>
      <c r="M858" s="179" t="s">
        <v>850</v>
      </c>
      <c r="N858" s="180">
        <v>622751</v>
      </c>
      <c r="O858" s="173">
        <v>15000</v>
      </c>
      <c r="P858" s="173" t="s">
        <v>851</v>
      </c>
      <c r="Q858" s="176" t="s">
        <v>908</v>
      </c>
      <c r="R858" s="176" t="s">
        <v>909</v>
      </c>
      <c r="S858" s="173" t="s">
        <v>598</v>
      </c>
    </row>
    <row r="859" spans="1:19" s="181" customFormat="1" ht="14.4" customHeight="1">
      <c r="A859" s="172" t="s">
        <v>814</v>
      </c>
      <c r="B859" s="173" t="s">
        <v>597</v>
      </c>
      <c r="C859" s="174" t="s">
        <v>815</v>
      </c>
      <c r="D859" s="173" t="s">
        <v>181</v>
      </c>
      <c r="E859" s="175">
        <v>7617977174264</v>
      </c>
      <c r="F859" s="20"/>
      <c r="G859" s="176"/>
      <c r="H859" s="176"/>
      <c r="I859" s="177">
        <v>699.99</v>
      </c>
      <c r="J859" s="176">
        <f t="shared" si="28"/>
        <v>0</v>
      </c>
      <c r="K859" s="149">
        <f t="shared" si="29"/>
        <v>0</v>
      </c>
      <c r="L859" s="178" t="s">
        <v>593</v>
      </c>
      <c r="M859" s="179" t="s">
        <v>853</v>
      </c>
      <c r="N859" s="180">
        <v>622752</v>
      </c>
      <c r="O859" s="173">
        <v>15000</v>
      </c>
      <c r="P859" s="173" t="s">
        <v>851</v>
      </c>
      <c r="Q859" s="176" t="s">
        <v>908</v>
      </c>
      <c r="R859" s="176" t="s">
        <v>909</v>
      </c>
      <c r="S859" s="173" t="s">
        <v>598</v>
      </c>
    </row>
    <row r="860" spans="1:19" s="181" customFormat="1" ht="14.4" customHeight="1">
      <c r="A860" s="172" t="s">
        <v>816</v>
      </c>
      <c r="B860" s="173" t="s">
        <v>597</v>
      </c>
      <c r="C860" s="174" t="s">
        <v>815</v>
      </c>
      <c r="D860" s="173" t="s">
        <v>183</v>
      </c>
      <c r="E860" s="175">
        <v>7617977174233</v>
      </c>
      <c r="F860" s="20"/>
      <c r="G860" s="176"/>
      <c r="H860" s="176"/>
      <c r="I860" s="177">
        <v>699.99</v>
      </c>
      <c r="J860" s="176">
        <f t="shared" si="28"/>
        <v>0</v>
      </c>
      <c r="K860" s="149">
        <f t="shared" si="29"/>
        <v>0</v>
      </c>
      <c r="L860" s="178" t="s">
        <v>593</v>
      </c>
      <c r="M860" s="179" t="s">
        <v>853</v>
      </c>
      <c r="N860" s="180">
        <v>622752</v>
      </c>
      <c r="O860" s="173">
        <v>15000</v>
      </c>
      <c r="P860" s="173" t="s">
        <v>851</v>
      </c>
      <c r="Q860" s="176" t="s">
        <v>908</v>
      </c>
      <c r="R860" s="176" t="s">
        <v>909</v>
      </c>
      <c r="S860" s="173" t="s">
        <v>598</v>
      </c>
    </row>
    <row r="861" spans="1:19" s="181" customFormat="1" ht="14.4" customHeight="1">
      <c r="A861" s="172" t="s">
        <v>817</v>
      </c>
      <c r="B861" s="173" t="s">
        <v>597</v>
      </c>
      <c r="C861" s="174" t="s">
        <v>815</v>
      </c>
      <c r="D861" s="173" t="s">
        <v>185</v>
      </c>
      <c r="E861" s="175">
        <v>7617977174240</v>
      </c>
      <c r="F861" s="20"/>
      <c r="G861" s="176"/>
      <c r="H861" s="176"/>
      <c r="I861" s="177">
        <v>699.99</v>
      </c>
      <c r="J861" s="176">
        <f t="shared" si="28"/>
        <v>0</v>
      </c>
      <c r="K861" s="149">
        <f t="shared" si="29"/>
        <v>0</v>
      </c>
      <c r="L861" s="178" t="s">
        <v>593</v>
      </c>
      <c r="M861" s="179" t="s">
        <v>853</v>
      </c>
      <c r="N861" s="180">
        <v>622752</v>
      </c>
      <c r="O861" s="173">
        <v>15000</v>
      </c>
      <c r="P861" s="173" t="s">
        <v>851</v>
      </c>
      <c r="Q861" s="176" t="s">
        <v>908</v>
      </c>
      <c r="R861" s="176" t="s">
        <v>909</v>
      </c>
      <c r="S861" s="173" t="s">
        <v>598</v>
      </c>
    </row>
    <row r="862" spans="1:19" s="181" customFormat="1" ht="14.4" customHeight="1">
      <c r="A862" s="172" t="s">
        <v>818</v>
      </c>
      <c r="B862" s="173" t="s">
        <v>597</v>
      </c>
      <c r="C862" s="174" t="s">
        <v>815</v>
      </c>
      <c r="D862" s="173" t="s">
        <v>596</v>
      </c>
      <c r="E862" s="175">
        <v>7617977174257</v>
      </c>
      <c r="F862" s="20"/>
      <c r="G862" s="176"/>
      <c r="H862" s="176"/>
      <c r="I862" s="177">
        <v>699.99</v>
      </c>
      <c r="J862" s="176">
        <f t="shared" si="28"/>
        <v>0</v>
      </c>
      <c r="K862" s="149">
        <f t="shared" si="29"/>
        <v>0</v>
      </c>
      <c r="L862" s="178" t="s">
        <v>593</v>
      </c>
      <c r="M862" s="179" t="s">
        <v>853</v>
      </c>
      <c r="N862" s="180">
        <v>622752</v>
      </c>
      <c r="O862" s="173">
        <v>15000</v>
      </c>
      <c r="P862" s="173" t="s">
        <v>851</v>
      </c>
      <c r="Q862" s="176" t="s">
        <v>908</v>
      </c>
      <c r="R862" s="176" t="s">
        <v>909</v>
      </c>
      <c r="S862" s="173" t="s">
        <v>598</v>
      </c>
    </row>
    <row r="863" spans="1:19" s="181" customFormat="1" ht="14.4" customHeight="1">
      <c r="A863" s="172" t="s">
        <v>819</v>
      </c>
      <c r="B863" s="173" t="s">
        <v>597</v>
      </c>
      <c r="C863" s="174" t="s">
        <v>815</v>
      </c>
      <c r="D863" s="173" t="s">
        <v>599</v>
      </c>
      <c r="E863" s="175">
        <v>7617977174219</v>
      </c>
      <c r="F863" s="20"/>
      <c r="G863" s="176"/>
      <c r="H863" s="176"/>
      <c r="I863" s="177">
        <v>699.99</v>
      </c>
      <c r="J863" s="176">
        <f t="shared" si="28"/>
        <v>0</v>
      </c>
      <c r="K863" s="149">
        <f t="shared" si="29"/>
        <v>0</v>
      </c>
      <c r="L863" s="178" t="s">
        <v>593</v>
      </c>
      <c r="M863" s="179" t="s">
        <v>853</v>
      </c>
      <c r="N863" s="180">
        <v>622752</v>
      </c>
      <c r="O863" s="173">
        <v>15000</v>
      </c>
      <c r="P863" s="173" t="s">
        <v>851</v>
      </c>
      <c r="Q863" s="176" t="s">
        <v>908</v>
      </c>
      <c r="R863" s="176" t="s">
        <v>909</v>
      </c>
      <c r="S863" s="173" t="s">
        <v>598</v>
      </c>
    </row>
    <row r="864" spans="1:19" s="181" customFormat="1" ht="14.4" customHeight="1">
      <c r="A864" s="172" t="s">
        <v>820</v>
      </c>
      <c r="B864" s="173" t="s">
        <v>603</v>
      </c>
      <c r="C864" s="174" t="s">
        <v>910</v>
      </c>
      <c r="D864" s="173" t="s">
        <v>181</v>
      </c>
      <c r="E864" s="175">
        <v>7617977437413</v>
      </c>
      <c r="F864" s="20"/>
      <c r="G864" s="176"/>
      <c r="H864" s="176"/>
      <c r="I864" s="177">
        <v>699.99</v>
      </c>
      <c r="J864" s="176">
        <f t="shared" si="28"/>
        <v>0</v>
      </c>
      <c r="K864" s="149">
        <f t="shared" si="29"/>
        <v>0</v>
      </c>
      <c r="L864" s="178" t="s">
        <v>593</v>
      </c>
      <c r="M864" s="179" t="s">
        <v>853</v>
      </c>
      <c r="N864" s="180">
        <v>622752</v>
      </c>
      <c r="O864" s="173">
        <v>20731</v>
      </c>
      <c r="P864" s="173" t="s">
        <v>851</v>
      </c>
      <c r="Q864" s="176" t="s">
        <v>911</v>
      </c>
      <c r="R864" s="176" t="s">
        <v>909</v>
      </c>
      <c r="S864" s="173" t="s">
        <v>595</v>
      </c>
    </row>
    <row r="865" spans="1:19" s="181" customFormat="1" ht="14.4" customHeight="1">
      <c r="A865" s="172" t="s">
        <v>821</v>
      </c>
      <c r="B865" s="173" t="s">
        <v>603</v>
      </c>
      <c r="C865" s="174" t="s">
        <v>910</v>
      </c>
      <c r="D865" s="173" t="s">
        <v>183</v>
      </c>
      <c r="E865" s="175">
        <v>7617977437444</v>
      </c>
      <c r="F865" s="20"/>
      <c r="G865" s="176"/>
      <c r="H865" s="176"/>
      <c r="I865" s="177">
        <v>699.99</v>
      </c>
      <c r="J865" s="176">
        <f t="shared" si="28"/>
        <v>0</v>
      </c>
      <c r="K865" s="149">
        <f t="shared" si="29"/>
        <v>0</v>
      </c>
      <c r="L865" s="178" t="s">
        <v>593</v>
      </c>
      <c r="M865" s="179" t="s">
        <v>853</v>
      </c>
      <c r="N865" s="180">
        <v>622752</v>
      </c>
      <c r="O865" s="173">
        <v>20731</v>
      </c>
      <c r="P865" s="173" t="s">
        <v>851</v>
      </c>
      <c r="Q865" s="176" t="s">
        <v>911</v>
      </c>
      <c r="R865" s="176" t="s">
        <v>909</v>
      </c>
      <c r="S865" s="173" t="s">
        <v>595</v>
      </c>
    </row>
    <row r="866" spans="1:19" s="181" customFormat="1" ht="14.4" customHeight="1">
      <c r="A866" s="172" t="s">
        <v>822</v>
      </c>
      <c r="B866" s="173" t="s">
        <v>603</v>
      </c>
      <c r="C866" s="174" t="s">
        <v>910</v>
      </c>
      <c r="D866" s="173" t="s">
        <v>185</v>
      </c>
      <c r="E866" s="175">
        <v>7617977437406</v>
      </c>
      <c r="F866" s="20"/>
      <c r="G866" s="176"/>
      <c r="H866" s="176"/>
      <c r="I866" s="177">
        <v>699.99</v>
      </c>
      <c r="J866" s="176">
        <f t="shared" si="28"/>
        <v>0</v>
      </c>
      <c r="K866" s="149">
        <f t="shared" si="29"/>
        <v>0</v>
      </c>
      <c r="L866" s="178" t="s">
        <v>593</v>
      </c>
      <c r="M866" s="179" t="s">
        <v>853</v>
      </c>
      <c r="N866" s="180">
        <v>622752</v>
      </c>
      <c r="O866" s="173">
        <v>20731</v>
      </c>
      <c r="P866" s="173" t="s">
        <v>851</v>
      </c>
      <c r="Q866" s="176" t="s">
        <v>911</v>
      </c>
      <c r="R866" s="176" t="s">
        <v>909</v>
      </c>
      <c r="S866" s="173" t="s">
        <v>595</v>
      </c>
    </row>
    <row r="867" spans="1:19" s="181" customFormat="1" ht="14.4" customHeight="1">
      <c r="A867" s="172" t="s">
        <v>823</v>
      </c>
      <c r="B867" s="173" t="s">
        <v>603</v>
      </c>
      <c r="C867" s="174" t="s">
        <v>910</v>
      </c>
      <c r="D867" s="173" t="s">
        <v>596</v>
      </c>
      <c r="E867" s="175">
        <v>7617977437420</v>
      </c>
      <c r="F867" s="20"/>
      <c r="G867" s="176"/>
      <c r="H867" s="176"/>
      <c r="I867" s="177">
        <v>699.99</v>
      </c>
      <c r="J867" s="176">
        <f t="shared" si="28"/>
        <v>0</v>
      </c>
      <c r="K867" s="149">
        <f t="shared" si="29"/>
        <v>0</v>
      </c>
      <c r="L867" s="178" t="s">
        <v>593</v>
      </c>
      <c r="M867" s="179" t="s">
        <v>853</v>
      </c>
      <c r="N867" s="180">
        <v>622752</v>
      </c>
      <c r="O867" s="173">
        <v>20731</v>
      </c>
      <c r="P867" s="173" t="s">
        <v>851</v>
      </c>
      <c r="Q867" s="176" t="s">
        <v>911</v>
      </c>
      <c r="R867" s="176" t="s">
        <v>909</v>
      </c>
      <c r="S867" s="173" t="s">
        <v>595</v>
      </c>
    </row>
    <row r="868" spans="1:19" s="181" customFormat="1" ht="14.4" customHeight="1">
      <c r="A868" s="172" t="s">
        <v>824</v>
      </c>
      <c r="B868" s="173" t="s">
        <v>603</v>
      </c>
      <c r="C868" s="174" t="s">
        <v>910</v>
      </c>
      <c r="D868" s="173" t="s">
        <v>599</v>
      </c>
      <c r="E868" s="175">
        <v>7617977437390</v>
      </c>
      <c r="F868" s="20"/>
      <c r="G868" s="176"/>
      <c r="H868" s="176"/>
      <c r="I868" s="177">
        <v>699.99</v>
      </c>
      <c r="J868" s="176">
        <f t="shared" si="28"/>
        <v>0</v>
      </c>
      <c r="K868" s="149">
        <f t="shared" si="29"/>
        <v>0</v>
      </c>
      <c r="L868" s="178" t="s">
        <v>593</v>
      </c>
      <c r="M868" s="179" t="s">
        <v>853</v>
      </c>
      <c r="N868" s="180">
        <v>622752</v>
      </c>
      <c r="O868" s="173">
        <v>20731</v>
      </c>
      <c r="P868" s="173" t="s">
        <v>851</v>
      </c>
      <c r="Q868" s="176" t="s">
        <v>911</v>
      </c>
      <c r="R868" s="176" t="s">
        <v>909</v>
      </c>
      <c r="S868" s="173" t="s">
        <v>595</v>
      </c>
    </row>
    <row r="869" spans="1:19" s="181" customFormat="1" ht="14.4" customHeight="1">
      <c r="A869" s="172" t="s">
        <v>828</v>
      </c>
      <c r="B869" s="173" t="s">
        <v>597</v>
      </c>
      <c r="C869" s="174" t="s">
        <v>825</v>
      </c>
      <c r="D869" s="173" t="s">
        <v>826</v>
      </c>
      <c r="E869" s="175">
        <v>7613361897498</v>
      </c>
      <c r="F869" s="20"/>
      <c r="G869" s="183"/>
      <c r="H869" s="183"/>
      <c r="I869" s="177">
        <v>119.99</v>
      </c>
      <c r="J869" s="176">
        <f t="shared" si="28"/>
        <v>0</v>
      </c>
      <c r="K869" s="149">
        <f t="shared" si="29"/>
        <v>0</v>
      </c>
      <c r="L869" s="178" t="s">
        <v>593</v>
      </c>
      <c r="M869" s="179" t="s">
        <v>843</v>
      </c>
      <c r="N869" s="180">
        <v>762670</v>
      </c>
      <c r="O869" s="173">
        <v>15000</v>
      </c>
      <c r="P869" s="173" t="s">
        <v>851</v>
      </c>
      <c r="Q869" s="176" t="s">
        <v>847</v>
      </c>
      <c r="R869" s="176" t="s">
        <v>827</v>
      </c>
      <c r="S869" s="173" t="s">
        <v>598</v>
      </c>
    </row>
    <row r="870" spans="1:19" s="181" customFormat="1" ht="14.4" customHeight="1">
      <c r="A870" s="172" t="s">
        <v>829</v>
      </c>
      <c r="B870" s="173" t="s">
        <v>743</v>
      </c>
      <c r="C870" s="174" t="s">
        <v>825</v>
      </c>
      <c r="D870" s="173" t="s">
        <v>826</v>
      </c>
      <c r="E870" s="175">
        <v>7617977438632</v>
      </c>
      <c r="F870" s="20"/>
      <c r="G870" s="183"/>
      <c r="H870" s="183"/>
      <c r="I870" s="177">
        <v>119.99</v>
      </c>
      <c r="J870" s="176">
        <f t="shared" si="28"/>
        <v>0</v>
      </c>
      <c r="K870" s="149">
        <f t="shared" si="29"/>
        <v>0</v>
      </c>
      <c r="L870" s="178" t="s">
        <v>593</v>
      </c>
      <c r="M870" s="179" t="s">
        <v>843</v>
      </c>
      <c r="N870" s="180">
        <v>762670</v>
      </c>
      <c r="O870" s="173">
        <v>20418</v>
      </c>
      <c r="P870" s="173" t="s">
        <v>851</v>
      </c>
      <c r="Q870" s="176" t="s">
        <v>847</v>
      </c>
      <c r="R870" s="176" t="s">
        <v>827</v>
      </c>
      <c r="S870" s="173" t="s">
        <v>595</v>
      </c>
    </row>
    <row r="871" spans="1:19" s="181" customFormat="1" ht="14.4" customHeight="1">
      <c r="A871" s="172" t="s">
        <v>830</v>
      </c>
      <c r="B871" s="173" t="s">
        <v>603</v>
      </c>
      <c r="C871" s="174" t="s">
        <v>831</v>
      </c>
      <c r="D871" s="173" t="s">
        <v>826</v>
      </c>
      <c r="E871" s="175">
        <v>7613361897504</v>
      </c>
      <c r="F871" s="20"/>
      <c r="G871" s="183"/>
      <c r="H871" s="183"/>
      <c r="I871" s="177">
        <v>119.99</v>
      </c>
      <c r="J871" s="176">
        <f t="shared" si="28"/>
        <v>0</v>
      </c>
      <c r="K871" s="149">
        <f t="shared" si="29"/>
        <v>0</v>
      </c>
      <c r="L871" s="178" t="s">
        <v>593</v>
      </c>
      <c r="M871" s="179" t="s">
        <v>843</v>
      </c>
      <c r="N871" s="180">
        <v>762670</v>
      </c>
      <c r="O871" s="173">
        <v>20731</v>
      </c>
      <c r="P871" s="173" t="s">
        <v>851</v>
      </c>
      <c r="Q871" s="176" t="s">
        <v>847</v>
      </c>
      <c r="R871" s="176" t="s">
        <v>827</v>
      </c>
      <c r="S871" s="173" t="s">
        <v>598</v>
      </c>
    </row>
    <row r="872" spans="1:19" s="181" customFormat="1" ht="14.4" customHeight="1">
      <c r="A872" s="172" t="s">
        <v>832</v>
      </c>
      <c r="B872" s="173" t="s">
        <v>610</v>
      </c>
      <c r="C872" s="174" t="s">
        <v>831</v>
      </c>
      <c r="D872" s="173" t="s">
        <v>826</v>
      </c>
      <c r="E872" s="175">
        <v>7617977438595</v>
      </c>
      <c r="F872" s="20"/>
      <c r="G872" s="183"/>
      <c r="H872" s="183"/>
      <c r="I872" s="177">
        <v>119.99</v>
      </c>
      <c r="J872" s="176">
        <f t="shared" si="28"/>
        <v>0</v>
      </c>
      <c r="K872" s="149">
        <f t="shared" si="29"/>
        <v>0</v>
      </c>
      <c r="L872" s="178" t="s">
        <v>593</v>
      </c>
      <c r="M872" s="179" t="s">
        <v>843</v>
      </c>
      <c r="N872" s="180">
        <v>762670</v>
      </c>
      <c r="O872" s="173">
        <v>31800</v>
      </c>
      <c r="P872" s="173" t="s">
        <v>851</v>
      </c>
      <c r="Q872" s="176" t="s">
        <v>847</v>
      </c>
      <c r="R872" s="176" t="s">
        <v>827</v>
      </c>
      <c r="S872" s="173" t="s">
        <v>595</v>
      </c>
    </row>
    <row r="873" spans="1:19" s="181" customFormat="1">
      <c r="A873" s="172" t="s">
        <v>837</v>
      </c>
      <c r="B873" s="173" t="s">
        <v>597</v>
      </c>
      <c r="C873" s="174" t="s">
        <v>838</v>
      </c>
      <c r="D873" s="173" t="s">
        <v>826</v>
      </c>
      <c r="E873" s="175">
        <v>7617977175650</v>
      </c>
      <c r="F873" s="20"/>
      <c r="G873" s="183"/>
      <c r="H873" s="183"/>
      <c r="I873" s="177">
        <v>139.99</v>
      </c>
      <c r="J873" s="176">
        <f t="shared" si="28"/>
        <v>0</v>
      </c>
      <c r="K873" s="149">
        <f t="shared" si="29"/>
        <v>0</v>
      </c>
      <c r="L873" s="178" t="s">
        <v>593</v>
      </c>
      <c r="M873" s="179" t="s">
        <v>843</v>
      </c>
      <c r="N873" s="180">
        <v>763230</v>
      </c>
      <c r="O873" s="173">
        <v>15000</v>
      </c>
      <c r="P873" s="173" t="s">
        <v>851</v>
      </c>
      <c r="Q873" s="176" t="s">
        <v>848</v>
      </c>
      <c r="R873" s="176" t="s">
        <v>836</v>
      </c>
      <c r="S873" s="173" t="s">
        <v>598</v>
      </c>
    </row>
    <row r="874" spans="1:19" s="181" customFormat="1" ht="14.4" hidden="1" customHeight="1" thickBot="1">
      <c r="A874" s="184" t="s">
        <v>839</v>
      </c>
      <c r="B874" s="185" t="s">
        <v>610</v>
      </c>
      <c r="C874" s="186" t="s">
        <v>838</v>
      </c>
      <c r="D874" s="185" t="s">
        <v>826</v>
      </c>
      <c r="E874" s="187">
        <v>7617977439196</v>
      </c>
      <c r="F874" s="22"/>
      <c r="G874" s="189"/>
      <c r="H874" s="189"/>
      <c r="I874" s="190">
        <v>139.99</v>
      </c>
      <c r="J874" s="188">
        <f t="shared" si="28"/>
        <v>0</v>
      </c>
      <c r="K874" s="191">
        <f t="shared" ref="K815:K874" si="30">I874*J874</f>
        <v>0</v>
      </c>
      <c r="L874" s="192" t="s">
        <v>593</v>
      </c>
      <c r="M874" s="193" t="s">
        <v>843</v>
      </c>
      <c r="N874" s="180">
        <v>763230</v>
      </c>
      <c r="O874" s="173">
        <v>31800</v>
      </c>
      <c r="P874" s="173" t="s">
        <v>851</v>
      </c>
      <c r="Q874" s="176" t="s">
        <v>848</v>
      </c>
      <c r="R874" s="176" t="s">
        <v>836</v>
      </c>
      <c r="S874" s="173" t="s">
        <v>595</v>
      </c>
    </row>
    <row r="875" spans="1:19" ht="14.4" hidden="1" customHeight="1">
      <c r="A875" s="194"/>
      <c r="B875" s="195"/>
      <c r="C875" s="196"/>
      <c r="D875" s="194"/>
      <c r="E875" s="197"/>
      <c r="F875" s="21"/>
      <c r="G875" s="194"/>
      <c r="H875" s="194"/>
      <c r="I875" s="199"/>
      <c r="J875" s="198"/>
      <c r="K875" s="200"/>
      <c r="L875" s="201"/>
      <c r="M875" s="194"/>
    </row>
    <row r="876" spans="1:19" ht="14.4" hidden="1" customHeight="1">
      <c r="A876" s="154"/>
      <c r="B876" s="166"/>
      <c r="C876" s="157"/>
      <c r="D876" s="154"/>
      <c r="E876" s="153"/>
      <c r="F876" s="4"/>
      <c r="G876" s="154"/>
      <c r="H876" s="154"/>
      <c r="I876" s="170"/>
      <c r="J876" s="146"/>
      <c r="K876" s="149"/>
      <c r="L876" s="202"/>
      <c r="M876" s="154"/>
    </row>
    <row r="877" spans="1:19" ht="14.4" hidden="1" customHeight="1">
      <c r="A877" s="154"/>
      <c r="B877" s="166"/>
      <c r="C877" s="157"/>
      <c r="D877" s="154"/>
      <c r="E877" s="153"/>
      <c r="F877" s="4"/>
      <c r="G877" s="154"/>
      <c r="H877" s="154"/>
      <c r="I877" s="170"/>
      <c r="J877" s="146"/>
      <c r="K877" s="149"/>
      <c r="L877" s="202"/>
      <c r="M877" s="154"/>
    </row>
    <row r="878" spans="1:19" ht="14.4" hidden="1" customHeight="1">
      <c r="A878" s="154"/>
      <c r="B878" s="166"/>
      <c r="C878" s="157"/>
      <c r="D878" s="154"/>
      <c r="E878" s="153"/>
      <c r="F878" s="4"/>
      <c r="G878" s="154"/>
      <c r="H878" s="154"/>
      <c r="I878" s="170"/>
      <c r="J878" s="146"/>
      <c r="K878" s="149"/>
      <c r="L878" s="202"/>
      <c r="M878" s="154"/>
    </row>
    <row r="879" spans="1:19" ht="14.4" hidden="1" customHeight="1">
      <c r="A879" s="154"/>
      <c r="B879" s="166"/>
      <c r="C879" s="157"/>
      <c r="D879" s="154"/>
      <c r="E879" s="153"/>
      <c r="F879" s="4"/>
      <c r="G879" s="154"/>
      <c r="H879" s="154"/>
      <c r="I879" s="170"/>
      <c r="J879" s="146"/>
      <c r="K879" s="149"/>
      <c r="L879" s="202"/>
      <c r="M879" s="154"/>
    </row>
    <row r="880" spans="1:19" ht="14.4" hidden="1" customHeight="1">
      <c r="A880" s="154"/>
      <c r="B880" s="166"/>
      <c r="C880" s="157"/>
      <c r="D880" s="154"/>
      <c r="E880" s="153"/>
      <c r="F880" s="4"/>
      <c r="G880" s="154"/>
      <c r="H880" s="154"/>
      <c r="I880" s="170"/>
      <c r="J880" s="146"/>
      <c r="K880" s="149"/>
      <c r="L880" s="202"/>
      <c r="M880" s="154"/>
    </row>
    <row r="881" spans="1:13" ht="14.4" hidden="1" customHeight="1">
      <c r="A881" s="154"/>
      <c r="B881" s="166"/>
      <c r="C881" s="157"/>
      <c r="D881" s="154"/>
      <c r="E881" s="153"/>
      <c r="F881" s="4"/>
      <c r="G881" s="154"/>
      <c r="H881" s="154"/>
      <c r="I881" s="170"/>
      <c r="J881" s="146"/>
      <c r="K881" s="149"/>
      <c r="L881" s="202"/>
      <c r="M881" s="154"/>
    </row>
    <row r="882" spans="1:13" ht="14.4" hidden="1" customHeight="1">
      <c r="A882" s="154"/>
      <c r="B882" s="166"/>
      <c r="C882" s="157"/>
      <c r="D882" s="154"/>
      <c r="E882" s="153"/>
      <c r="F882" s="4"/>
      <c r="G882" s="154"/>
      <c r="H882" s="154"/>
      <c r="I882" s="170"/>
      <c r="J882" s="146"/>
      <c r="K882" s="149"/>
      <c r="L882" s="202"/>
      <c r="M882" s="154"/>
    </row>
    <row r="883" spans="1:13" ht="14.4" hidden="1" customHeight="1">
      <c r="A883" s="154"/>
      <c r="B883" s="166"/>
      <c r="C883" s="157"/>
      <c r="D883" s="154"/>
      <c r="E883" s="153"/>
      <c r="F883" s="4"/>
      <c r="G883" s="154"/>
      <c r="H883" s="154"/>
      <c r="I883" s="170"/>
      <c r="J883" s="146"/>
      <c r="K883" s="149"/>
      <c r="L883" s="202"/>
      <c r="M883" s="154"/>
    </row>
    <row r="884" spans="1:13" ht="14.4" hidden="1" customHeight="1">
      <c r="A884" s="154"/>
      <c r="B884" s="166"/>
      <c r="C884" s="157"/>
      <c r="D884" s="154"/>
      <c r="E884" s="153"/>
      <c r="F884" s="4"/>
      <c r="G884" s="154"/>
      <c r="H884" s="154"/>
      <c r="I884" s="170"/>
      <c r="J884" s="146"/>
      <c r="K884" s="149"/>
      <c r="L884" s="202"/>
      <c r="M884" s="154"/>
    </row>
    <row r="885" spans="1:13" ht="14.4" hidden="1" customHeight="1">
      <c r="A885" s="154"/>
      <c r="B885" s="166"/>
      <c r="C885" s="157"/>
      <c r="D885" s="154"/>
      <c r="E885" s="153"/>
      <c r="F885" s="4"/>
      <c r="G885" s="154"/>
      <c r="H885" s="154"/>
      <c r="I885" s="170"/>
      <c r="J885" s="146"/>
      <c r="K885" s="149"/>
      <c r="L885" s="202"/>
      <c r="M885" s="154"/>
    </row>
    <row r="886" spans="1:13" ht="14.4" hidden="1" customHeight="1">
      <c r="A886" s="154"/>
      <c r="B886" s="166"/>
      <c r="C886" s="157"/>
      <c r="D886" s="154"/>
      <c r="E886" s="153"/>
      <c r="F886" s="4"/>
      <c r="G886" s="154"/>
      <c r="H886" s="154"/>
      <c r="I886" s="170"/>
      <c r="J886" s="146"/>
      <c r="K886" s="149"/>
      <c r="L886" s="202"/>
      <c r="M886" s="154"/>
    </row>
    <row r="887" spans="1:13" ht="14.4" hidden="1" customHeight="1">
      <c r="A887" s="154"/>
      <c r="B887" s="166"/>
      <c r="C887" s="157"/>
      <c r="D887" s="154"/>
      <c r="E887" s="153"/>
      <c r="F887" s="4"/>
      <c r="G887" s="154"/>
      <c r="H887" s="154"/>
      <c r="I887" s="170"/>
      <c r="J887" s="146"/>
      <c r="K887" s="149"/>
      <c r="L887" s="202"/>
      <c r="M887" s="154"/>
    </row>
    <row r="888" spans="1:13" ht="14.4" hidden="1" customHeight="1">
      <c r="A888" s="154"/>
      <c r="B888" s="166"/>
      <c r="C888" s="157"/>
      <c r="D888" s="154"/>
      <c r="E888" s="153"/>
      <c r="F888" s="4"/>
      <c r="G888" s="154"/>
      <c r="H888" s="154"/>
      <c r="I888" s="170"/>
      <c r="J888" s="146"/>
      <c r="K888" s="149"/>
      <c r="L888" s="202"/>
      <c r="M888" s="154"/>
    </row>
    <row r="889" spans="1:13" ht="14.4" hidden="1" customHeight="1">
      <c r="A889" s="154"/>
      <c r="B889" s="166"/>
      <c r="C889" s="157"/>
      <c r="D889" s="154"/>
      <c r="E889" s="153"/>
      <c r="F889" s="4"/>
      <c r="G889" s="154"/>
      <c r="H889" s="154"/>
      <c r="I889" s="170"/>
      <c r="J889" s="146"/>
      <c r="K889" s="149"/>
      <c r="L889" s="202"/>
      <c r="M889" s="154"/>
    </row>
    <row r="890" spans="1:13" ht="14.4" hidden="1" customHeight="1">
      <c r="A890" s="154"/>
      <c r="B890" s="166"/>
      <c r="C890" s="157"/>
      <c r="D890" s="154"/>
      <c r="E890" s="153"/>
      <c r="F890" s="4"/>
      <c r="G890" s="154"/>
      <c r="H890" s="154"/>
      <c r="I890" s="170"/>
      <c r="J890" s="146"/>
      <c r="K890" s="149"/>
      <c r="L890" s="202"/>
      <c r="M890" s="154"/>
    </row>
    <row r="891" spans="1:13" ht="14.4" hidden="1" customHeight="1">
      <c r="A891" s="154"/>
      <c r="B891" s="166"/>
      <c r="C891" s="157"/>
      <c r="D891" s="154"/>
      <c r="E891" s="153"/>
      <c r="F891" s="4"/>
      <c r="G891" s="154"/>
      <c r="H891" s="154"/>
      <c r="I891" s="170"/>
      <c r="J891" s="146"/>
      <c r="K891" s="149"/>
      <c r="L891" s="202"/>
      <c r="M891" s="154"/>
    </row>
    <row r="892" spans="1:13" ht="14.4" hidden="1" customHeight="1">
      <c r="A892" s="154"/>
      <c r="B892" s="166"/>
      <c r="C892" s="157"/>
      <c r="D892" s="154"/>
      <c r="E892" s="153"/>
      <c r="F892" s="4"/>
      <c r="G892" s="154"/>
      <c r="H892" s="154"/>
      <c r="I892" s="170"/>
      <c r="J892" s="146"/>
      <c r="K892" s="149"/>
      <c r="L892" s="202"/>
      <c r="M892" s="154"/>
    </row>
    <row r="893" spans="1:13" ht="14.4" hidden="1" customHeight="1">
      <c r="A893" s="154"/>
      <c r="B893" s="166"/>
      <c r="C893" s="157"/>
      <c r="D893" s="154"/>
      <c r="E893" s="153"/>
      <c r="F893" s="4"/>
      <c r="G893" s="154"/>
      <c r="H893" s="154"/>
      <c r="I893" s="170"/>
      <c r="J893" s="146"/>
      <c r="K893" s="149"/>
      <c r="L893" s="202"/>
      <c r="M893" s="154"/>
    </row>
    <row r="894" spans="1:13" ht="14.4" hidden="1" customHeight="1">
      <c r="A894" s="154"/>
      <c r="B894" s="166"/>
      <c r="C894" s="157"/>
      <c r="D894" s="154"/>
      <c r="E894" s="153"/>
      <c r="F894" s="4"/>
      <c r="G894" s="154"/>
      <c r="H894" s="154"/>
      <c r="I894" s="170"/>
      <c r="J894" s="146"/>
      <c r="K894" s="149"/>
      <c r="L894" s="202"/>
      <c r="M894" s="154"/>
    </row>
    <row r="895" spans="1:13" ht="14.4" hidden="1" customHeight="1">
      <c r="A895" s="154"/>
      <c r="B895" s="166"/>
      <c r="C895" s="157"/>
      <c r="D895" s="154"/>
      <c r="E895" s="153"/>
      <c r="F895" s="4"/>
      <c r="G895" s="154"/>
      <c r="H895" s="154"/>
      <c r="I895" s="170"/>
      <c r="J895" s="146"/>
      <c r="K895" s="149"/>
      <c r="L895" s="202"/>
      <c r="M895" s="154"/>
    </row>
    <row r="896" spans="1:13" ht="14.4" hidden="1" customHeight="1">
      <c r="A896" s="154"/>
      <c r="B896" s="166"/>
      <c r="C896" s="157"/>
      <c r="D896" s="154"/>
      <c r="E896" s="153"/>
      <c r="F896" s="4"/>
      <c r="G896" s="154"/>
      <c r="H896" s="154"/>
      <c r="I896" s="170"/>
      <c r="J896" s="146"/>
      <c r="K896" s="149"/>
      <c r="L896" s="202"/>
      <c r="M896" s="154"/>
    </row>
    <row r="897" spans="1:13" ht="14.4" hidden="1" customHeight="1">
      <c r="A897" s="154"/>
      <c r="B897" s="166"/>
      <c r="C897" s="157"/>
      <c r="D897" s="154"/>
      <c r="E897" s="153"/>
      <c r="F897" s="4"/>
      <c r="G897" s="154"/>
      <c r="H897" s="154"/>
      <c r="I897" s="170"/>
      <c r="J897" s="146"/>
      <c r="K897" s="149"/>
      <c r="L897" s="202"/>
      <c r="M897" s="154"/>
    </row>
    <row r="898" spans="1:13" ht="14.4" hidden="1" customHeight="1">
      <c r="A898" s="154"/>
      <c r="B898" s="166"/>
      <c r="C898" s="157"/>
      <c r="D898" s="154"/>
      <c r="E898" s="153"/>
      <c r="F898" s="4"/>
      <c r="G898" s="154"/>
      <c r="H898" s="154"/>
      <c r="I898" s="170"/>
      <c r="J898" s="146"/>
      <c r="K898" s="149"/>
      <c r="L898" s="202"/>
      <c r="M898" s="154"/>
    </row>
    <row r="899" spans="1:13" ht="14.4" hidden="1" customHeight="1">
      <c r="A899" s="154"/>
      <c r="B899" s="166"/>
      <c r="C899" s="157"/>
      <c r="D899" s="154"/>
      <c r="E899" s="153"/>
      <c r="F899" s="4"/>
      <c r="G899" s="154"/>
      <c r="H899" s="154"/>
      <c r="I899" s="170"/>
      <c r="J899" s="146"/>
      <c r="K899" s="149"/>
      <c r="L899" s="202"/>
      <c r="M899" s="154"/>
    </row>
    <row r="900" spans="1:13" ht="14.4" hidden="1" customHeight="1">
      <c r="A900" s="154"/>
      <c r="B900" s="166"/>
      <c r="C900" s="157"/>
      <c r="D900" s="154"/>
      <c r="E900" s="153"/>
      <c r="F900" s="4"/>
      <c r="G900" s="154"/>
      <c r="H900" s="154"/>
      <c r="I900" s="170"/>
      <c r="J900" s="146"/>
      <c r="K900" s="149"/>
      <c r="L900" s="202"/>
      <c r="M900" s="154"/>
    </row>
    <row r="901" spans="1:13" ht="14.4" hidden="1" customHeight="1">
      <c r="A901" s="154"/>
      <c r="B901" s="166"/>
      <c r="C901" s="157"/>
      <c r="D901" s="154"/>
      <c r="E901" s="153"/>
      <c r="F901" s="4"/>
      <c r="G901" s="154"/>
      <c r="H901" s="154"/>
      <c r="I901" s="170"/>
      <c r="J901" s="146"/>
      <c r="K901" s="149"/>
      <c r="L901" s="202"/>
      <c r="M901" s="154"/>
    </row>
    <row r="902" spans="1:13" ht="14.4" hidden="1" customHeight="1">
      <c r="A902" s="154"/>
      <c r="B902" s="166"/>
      <c r="C902" s="157"/>
      <c r="D902" s="154"/>
      <c r="E902" s="153"/>
      <c r="F902" s="4"/>
      <c r="G902" s="154"/>
      <c r="H902" s="154"/>
      <c r="I902" s="170"/>
      <c r="J902" s="146"/>
      <c r="K902" s="149"/>
      <c r="L902" s="202"/>
      <c r="M902" s="154"/>
    </row>
    <row r="903" spans="1:13" ht="14.4" hidden="1" customHeight="1">
      <c r="A903" s="154"/>
      <c r="B903" s="166"/>
      <c r="C903" s="157"/>
      <c r="D903" s="154"/>
      <c r="E903" s="153"/>
      <c r="F903" s="4"/>
      <c r="G903" s="154"/>
      <c r="H903" s="154"/>
      <c r="I903" s="170"/>
      <c r="J903" s="146"/>
      <c r="K903" s="149"/>
      <c r="L903" s="202"/>
      <c r="M903" s="154"/>
    </row>
    <row r="904" spans="1:13" ht="14.4" hidden="1" customHeight="1">
      <c r="A904" s="154"/>
      <c r="B904" s="166"/>
      <c r="C904" s="157"/>
      <c r="D904" s="154"/>
      <c r="E904" s="153"/>
      <c r="F904" s="4"/>
      <c r="G904" s="154"/>
      <c r="H904" s="154"/>
      <c r="I904" s="170"/>
      <c r="J904" s="146"/>
      <c r="K904" s="149"/>
      <c r="L904" s="202"/>
      <c r="M904" s="154"/>
    </row>
    <row r="905" spans="1:13" ht="14.4" hidden="1" customHeight="1">
      <c r="A905" s="154"/>
      <c r="B905" s="166"/>
      <c r="C905" s="157"/>
      <c r="D905" s="154"/>
      <c r="E905" s="153"/>
      <c r="F905" s="4"/>
      <c r="G905" s="154"/>
      <c r="H905" s="154"/>
      <c r="I905" s="170"/>
      <c r="J905" s="146"/>
      <c r="K905" s="149"/>
      <c r="L905" s="202"/>
      <c r="M905" s="154"/>
    </row>
    <row r="906" spans="1:13" ht="14.4" hidden="1" customHeight="1">
      <c r="A906" s="154"/>
      <c r="B906" s="166"/>
      <c r="C906" s="157"/>
      <c r="D906" s="154"/>
      <c r="E906" s="153"/>
      <c r="F906" s="4"/>
      <c r="G906" s="154"/>
      <c r="H906" s="154"/>
      <c r="I906" s="170"/>
      <c r="J906" s="146"/>
      <c r="K906" s="149"/>
      <c r="L906" s="202"/>
      <c r="M906" s="154"/>
    </row>
    <row r="907" spans="1:13" ht="14.4" hidden="1" customHeight="1">
      <c r="A907" s="154"/>
      <c r="B907" s="166"/>
      <c r="C907" s="157"/>
      <c r="D907" s="154"/>
      <c r="E907" s="153"/>
      <c r="F907" s="4"/>
      <c r="G907" s="154"/>
      <c r="H907" s="154"/>
      <c r="I907" s="170"/>
      <c r="J907" s="146"/>
      <c r="K907" s="149"/>
      <c r="L907" s="202"/>
      <c r="M907" s="154"/>
    </row>
    <row r="908" spans="1:13" ht="14.4" hidden="1" customHeight="1">
      <c r="A908" s="154"/>
      <c r="B908" s="166"/>
      <c r="C908" s="157"/>
      <c r="D908" s="154"/>
      <c r="E908" s="153"/>
      <c r="F908" s="4"/>
      <c r="G908" s="154"/>
      <c r="H908" s="154"/>
      <c r="I908" s="170"/>
      <c r="J908" s="146"/>
      <c r="K908" s="149"/>
      <c r="L908" s="202"/>
      <c r="M908" s="154"/>
    </row>
    <row r="909" spans="1:13" ht="14.4" hidden="1" customHeight="1">
      <c r="A909" s="154"/>
      <c r="B909" s="166"/>
      <c r="C909" s="157"/>
      <c r="D909" s="154"/>
      <c r="E909" s="153"/>
      <c r="F909" s="4"/>
      <c r="G909" s="154"/>
      <c r="H909" s="154"/>
      <c r="I909" s="170"/>
      <c r="J909" s="146"/>
      <c r="K909" s="149"/>
      <c r="L909" s="202"/>
      <c r="M909" s="154"/>
    </row>
    <row r="910" spans="1:13" ht="14.4" hidden="1" customHeight="1">
      <c r="A910" s="154"/>
      <c r="B910" s="166"/>
      <c r="C910" s="157"/>
      <c r="D910" s="154"/>
      <c r="E910" s="153"/>
      <c r="F910" s="4"/>
      <c r="G910" s="154"/>
      <c r="H910" s="154"/>
      <c r="I910" s="170"/>
      <c r="J910" s="146"/>
      <c r="K910" s="149"/>
      <c r="L910" s="202"/>
      <c r="M910" s="154"/>
    </row>
    <row r="911" spans="1:13" ht="14.4" hidden="1" customHeight="1">
      <c r="A911" s="154"/>
      <c r="B911" s="166"/>
      <c r="C911" s="157"/>
      <c r="D911" s="154"/>
      <c r="E911" s="153"/>
      <c r="F911" s="4"/>
      <c r="G911" s="154"/>
      <c r="H911" s="154"/>
      <c r="I911" s="170"/>
      <c r="J911" s="146"/>
      <c r="K911" s="149"/>
      <c r="L911" s="202"/>
      <c r="M911" s="154"/>
    </row>
    <row r="912" spans="1:13" ht="14.4" hidden="1" customHeight="1">
      <c r="A912" s="154"/>
      <c r="B912" s="166"/>
      <c r="C912" s="157"/>
      <c r="D912" s="154"/>
      <c r="E912" s="153"/>
      <c r="F912" s="4"/>
      <c r="G912" s="154"/>
      <c r="H912" s="154"/>
      <c r="I912" s="170"/>
      <c r="J912" s="146"/>
      <c r="K912" s="149"/>
      <c r="L912" s="202"/>
      <c r="M912" s="154"/>
    </row>
    <row r="913" spans="1:13" ht="14.4" hidden="1" customHeight="1">
      <c r="A913" s="154"/>
      <c r="B913" s="166"/>
      <c r="C913" s="157"/>
      <c r="D913" s="154"/>
      <c r="E913" s="153"/>
      <c r="F913" s="4"/>
      <c r="G913" s="154"/>
      <c r="H913" s="154"/>
      <c r="I913" s="170"/>
      <c r="J913" s="146"/>
      <c r="K913" s="149"/>
      <c r="L913" s="202"/>
      <c r="M913" s="154"/>
    </row>
    <row r="914" spans="1:13" ht="14.4" hidden="1" customHeight="1">
      <c r="A914" s="154"/>
      <c r="B914" s="166"/>
      <c r="C914" s="157"/>
      <c r="D914" s="154"/>
      <c r="E914" s="153"/>
      <c r="F914" s="4"/>
      <c r="G914" s="154"/>
      <c r="H914" s="154"/>
      <c r="I914" s="170"/>
      <c r="J914" s="146"/>
      <c r="K914" s="149"/>
      <c r="L914" s="202"/>
      <c r="M914" s="154"/>
    </row>
    <row r="915" spans="1:13" ht="14.4" hidden="1" customHeight="1">
      <c r="A915" s="154"/>
      <c r="B915" s="166"/>
      <c r="C915" s="157"/>
      <c r="D915" s="154"/>
      <c r="E915" s="153"/>
      <c r="F915" s="4"/>
      <c r="G915" s="154"/>
      <c r="H915" s="154"/>
      <c r="I915" s="170"/>
      <c r="J915" s="146"/>
      <c r="K915" s="149"/>
      <c r="L915" s="202"/>
      <c r="M915" s="154"/>
    </row>
    <row r="916" spans="1:13" ht="14.4" hidden="1" customHeight="1">
      <c r="A916" s="154"/>
      <c r="B916" s="166"/>
      <c r="C916" s="157"/>
      <c r="D916" s="154"/>
      <c r="E916" s="153"/>
      <c r="F916" s="4"/>
      <c r="G916" s="154"/>
      <c r="H916" s="154"/>
      <c r="I916" s="170"/>
      <c r="J916" s="146"/>
      <c r="K916" s="149"/>
      <c r="L916" s="202"/>
      <c r="M916" s="154"/>
    </row>
    <row r="917" spans="1:13" ht="14.4" hidden="1" customHeight="1">
      <c r="A917" s="154"/>
      <c r="B917" s="166"/>
      <c r="C917" s="157"/>
      <c r="D917" s="154"/>
      <c r="E917" s="153"/>
      <c r="F917" s="4"/>
      <c r="G917" s="154"/>
      <c r="H917" s="154"/>
      <c r="I917" s="170"/>
      <c r="J917" s="146"/>
      <c r="K917" s="149"/>
      <c r="L917" s="202"/>
      <c r="M917" s="154"/>
    </row>
    <row r="918" spans="1:13" ht="14.4" hidden="1" customHeight="1">
      <c r="A918" s="154"/>
      <c r="B918" s="166"/>
      <c r="C918" s="157"/>
      <c r="D918" s="154"/>
      <c r="E918" s="153"/>
      <c r="F918" s="4"/>
      <c r="G918" s="154"/>
      <c r="H918" s="154"/>
      <c r="I918" s="170"/>
      <c r="J918" s="146"/>
      <c r="K918" s="149"/>
      <c r="L918" s="202"/>
      <c r="M918" s="154"/>
    </row>
    <row r="919" spans="1:13" ht="14.4" hidden="1" customHeight="1">
      <c r="A919" s="154"/>
      <c r="B919" s="166"/>
      <c r="C919" s="157"/>
      <c r="D919" s="154"/>
      <c r="E919" s="153"/>
      <c r="F919" s="4"/>
      <c r="G919" s="154"/>
      <c r="H919" s="154"/>
      <c r="I919" s="170"/>
      <c r="J919" s="146"/>
      <c r="K919" s="149"/>
      <c r="L919" s="202"/>
      <c r="M919" s="154"/>
    </row>
    <row r="920" spans="1:13" ht="14.4" hidden="1" customHeight="1">
      <c r="A920" s="154"/>
      <c r="B920" s="166"/>
      <c r="C920" s="157"/>
      <c r="D920" s="154"/>
      <c r="E920" s="153"/>
      <c r="F920" s="4"/>
      <c r="G920" s="154"/>
      <c r="H920" s="154"/>
      <c r="I920" s="170"/>
      <c r="J920" s="146"/>
      <c r="K920" s="149"/>
      <c r="L920" s="202"/>
      <c r="M920" s="154"/>
    </row>
    <row r="921" spans="1:13" ht="14.4" hidden="1" customHeight="1">
      <c r="A921" s="154"/>
      <c r="B921" s="166"/>
      <c r="C921" s="157"/>
      <c r="D921" s="154"/>
      <c r="E921" s="153"/>
      <c r="F921" s="4"/>
      <c r="G921" s="154"/>
      <c r="H921" s="154"/>
      <c r="I921" s="170"/>
      <c r="J921" s="146"/>
      <c r="K921" s="149"/>
      <c r="L921" s="202"/>
      <c r="M921" s="154"/>
    </row>
    <row r="922" spans="1:13" ht="14.4" hidden="1" customHeight="1">
      <c r="A922" s="154"/>
      <c r="B922" s="166"/>
      <c r="C922" s="157"/>
      <c r="D922" s="154"/>
      <c r="E922" s="153"/>
      <c r="F922" s="4"/>
      <c r="G922" s="154"/>
      <c r="H922" s="154"/>
      <c r="I922" s="170"/>
      <c r="J922" s="146"/>
      <c r="K922" s="149"/>
      <c r="L922" s="202"/>
      <c r="M922" s="154"/>
    </row>
    <row r="923" spans="1:13" ht="14.4" hidden="1" customHeight="1">
      <c r="A923" s="154"/>
      <c r="B923" s="166"/>
      <c r="C923" s="157"/>
      <c r="D923" s="154"/>
      <c r="E923" s="153"/>
      <c r="F923" s="4"/>
      <c r="G923" s="154"/>
      <c r="H923" s="154"/>
      <c r="I923" s="170"/>
      <c r="J923" s="146"/>
      <c r="K923" s="149"/>
      <c r="L923" s="202"/>
      <c r="M923" s="154"/>
    </row>
    <row r="924" spans="1:13" ht="14.4" hidden="1" customHeight="1">
      <c r="A924" s="154"/>
      <c r="B924" s="166"/>
      <c r="C924" s="157"/>
      <c r="D924" s="154"/>
      <c r="E924" s="153"/>
      <c r="F924" s="4"/>
      <c r="G924" s="154"/>
      <c r="H924" s="154"/>
      <c r="I924" s="170"/>
      <c r="J924" s="146"/>
      <c r="K924" s="149"/>
      <c r="L924" s="202"/>
      <c r="M924" s="154"/>
    </row>
    <row r="925" spans="1:13" ht="14.4" hidden="1" customHeight="1">
      <c r="A925" s="154"/>
      <c r="B925" s="166"/>
      <c r="C925" s="157"/>
      <c r="D925" s="154"/>
      <c r="E925" s="153"/>
      <c r="F925" s="4"/>
      <c r="G925" s="154"/>
      <c r="H925" s="154"/>
      <c r="I925" s="170"/>
      <c r="J925" s="146"/>
      <c r="K925" s="149"/>
      <c r="L925" s="202"/>
      <c r="M925" s="154"/>
    </row>
    <row r="926" spans="1:13" ht="14.4" hidden="1" customHeight="1">
      <c r="A926" s="154"/>
      <c r="B926" s="166"/>
      <c r="C926" s="157"/>
      <c r="D926" s="154"/>
      <c r="E926" s="153"/>
      <c r="F926" s="4"/>
      <c r="G926" s="154"/>
      <c r="H926" s="154"/>
      <c r="I926" s="170"/>
      <c r="J926" s="146"/>
      <c r="K926" s="149"/>
      <c r="L926" s="202"/>
      <c r="M926" s="154"/>
    </row>
    <row r="927" spans="1:13" ht="14.4" hidden="1" customHeight="1">
      <c r="A927" s="154"/>
      <c r="B927" s="166"/>
      <c r="C927" s="157"/>
      <c r="D927" s="154"/>
      <c r="E927" s="153"/>
      <c r="F927" s="4"/>
      <c r="G927" s="154"/>
      <c r="H927" s="154"/>
      <c r="I927" s="170"/>
      <c r="J927" s="146"/>
      <c r="K927" s="149"/>
      <c r="L927" s="202"/>
      <c r="M927" s="154"/>
    </row>
    <row r="928" spans="1:13" ht="14.4" hidden="1" customHeight="1">
      <c r="A928" s="154"/>
      <c r="B928" s="166"/>
      <c r="C928" s="157"/>
      <c r="D928" s="154"/>
      <c r="E928" s="153"/>
      <c r="F928" s="4"/>
      <c r="G928" s="154"/>
      <c r="H928" s="154"/>
      <c r="I928" s="170"/>
      <c r="J928" s="146"/>
      <c r="K928" s="149"/>
      <c r="L928" s="202"/>
      <c r="M928" s="154"/>
    </row>
    <row r="929" spans="1:13" ht="14.4" hidden="1" customHeight="1">
      <c r="A929" s="154"/>
      <c r="B929" s="166"/>
      <c r="C929" s="157"/>
      <c r="D929" s="154"/>
      <c r="E929" s="153"/>
      <c r="F929" s="4"/>
      <c r="G929" s="154"/>
      <c r="H929" s="154"/>
      <c r="I929" s="170"/>
      <c r="J929" s="146"/>
      <c r="K929" s="149"/>
      <c r="L929" s="202"/>
      <c r="M929" s="154"/>
    </row>
    <row r="930" spans="1:13" ht="14.4" hidden="1" customHeight="1">
      <c r="A930" s="154"/>
      <c r="B930" s="166"/>
      <c r="C930" s="157"/>
      <c r="D930" s="154"/>
      <c r="E930" s="153"/>
      <c r="F930" s="4"/>
      <c r="G930" s="154"/>
      <c r="H930" s="154"/>
      <c r="I930" s="170"/>
      <c r="J930" s="146"/>
      <c r="K930" s="149"/>
      <c r="L930" s="202"/>
      <c r="M930" s="154"/>
    </row>
    <row r="931" spans="1:13" ht="14.4" hidden="1" customHeight="1">
      <c r="A931" s="154"/>
      <c r="B931" s="166"/>
      <c r="C931" s="157"/>
      <c r="D931" s="154"/>
      <c r="E931" s="153"/>
      <c r="F931" s="4"/>
      <c r="G931" s="154"/>
      <c r="H931" s="154"/>
      <c r="I931" s="170"/>
      <c r="J931" s="146"/>
      <c r="K931" s="149"/>
      <c r="L931" s="202"/>
      <c r="M931" s="154"/>
    </row>
    <row r="932" spans="1:13" ht="14.4" hidden="1" customHeight="1">
      <c r="A932" s="154"/>
      <c r="B932" s="166"/>
      <c r="C932" s="157"/>
      <c r="D932" s="154"/>
      <c r="E932" s="153"/>
      <c r="F932" s="4"/>
      <c r="G932" s="154"/>
      <c r="H932" s="154"/>
      <c r="I932" s="170"/>
      <c r="J932" s="146"/>
      <c r="K932" s="149"/>
      <c r="L932" s="202"/>
      <c r="M932" s="154"/>
    </row>
    <row r="933" spans="1:13" ht="14.4" hidden="1" customHeight="1">
      <c r="A933" s="154"/>
      <c r="B933" s="166"/>
      <c r="C933" s="157"/>
      <c r="D933" s="154"/>
      <c r="E933" s="153"/>
      <c r="F933" s="4"/>
      <c r="G933" s="154"/>
      <c r="H933" s="154"/>
      <c r="I933" s="170"/>
      <c r="J933" s="146"/>
      <c r="K933" s="149"/>
      <c r="L933" s="202"/>
      <c r="M933" s="154"/>
    </row>
    <row r="934" spans="1:13" ht="14.4" hidden="1" customHeight="1">
      <c r="A934" s="154"/>
      <c r="B934" s="166"/>
      <c r="C934" s="157"/>
      <c r="D934" s="154"/>
      <c r="E934" s="153"/>
      <c r="F934" s="4"/>
      <c r="G934" s="154"/>
      <c r="H934" s="154"/>
      <c r="I934" s="170"/>
      <c r="J934" s="146"/>
      <c r="K934" s="149"/>
      <c r="L934" s="202"/>
      <c r="M934" s="154"/>
    </row>
    <row r="935" spans="1:13" ht="14.4" hidden="1" customHeight="1">
      <c r="A935" s="154"/>
      <c r="B935" s="166"/>
      <c r="C935" s="157"/>
      <c r="D935" s="154"/>
      <c r="E935" s="153"/>
      <c r="F935" s="4"/>
      <c r="G935" s="154"/>
      <c r="H935" s="154"/>
      <c r="I935" s="170"/>
      <c r="J935" s="146"/>
      <c r="K935" s="149"/>
      <c r="L935" s="202"/>
      <c r="M935" s="154"/>
    </row>
    <row r="936" spans="1:13" ht="14.4" hidden="1" customHeight="1">
      <c r="A936" s="154"/>
      <c r="B936" s="166"/>
      <c r="C936" s="157"/>
      <c r="D936" s="154"/>
      <c r="E936" s="153"/>
      <c r="F936" s="4"/>
      <c r="G936" s="154"/>
      <c r="H936" s="154"/>
      <c r="I936" s="170"/>
      <c r="J936" s="146"/>
      <c r="K936" s="149"/>
      <c r="L936" s="202"/>
      <c r="M936" s="154"/>
    </row>
    <row r="937" spans="1:13" ht="14.4" hidden="1" customHeight="1">
      <c r="A937" s="154"/>
      <c r="B937" s="166"/>
      <c r="C937" s="157"/>
      <c r="D937" s="154"/>
      <c r="E937" s="153"/>
      <c r="F937" s="4"/>
      <c r="G937" s="154"/>
      <c r="H937" s="154"/>
      <c r="I937" s="170"/>
      <c r="J937" s="146"/>
      <c r="K937" s="149"/>
      <c r="L937" s="202"/>
      <c r="M937" s="154"/>
    </row>
    <row r="938" spans="1:13" ht="14.4" hidden="1" customHeight="1">
      <c r="A938" s="154"/>
      <c r="B938" s="166"/>
      <c r="C938" s="157"/>
      <c r="D938" s="154"/>
      <c r="E938" s="153"/>
      <c r="F938" s="4"/>
      <c r="G938" s="154"/>
      <c r="H938" s="154"/>
      <c r="I938" s="170"/>
      <c r="J938" s="146"/>
      <c r="K938" s="149"/>
      <c r="L938" s="202"/>
      <c r="M938" s="154"/>
    </row>
    <row r="939" spans="1:13" ht="14.4" hidden="1" customHeight="1">
      <c r="A939" s="154"/>
      <c r="B939" s="166"/>
      <c r="C939" s="157"/>
      <c r="D939" s="154"/>
      <c r="E939" s="153"/>
      <c r="F939" s="4"/>
      <c r="G939" s="154"/>
      <c r="H939" s="154"/>
      <c r="I939" s="170"/>
      <c r="J939" s="146"/>
      <c r="K939" s="149"/>
      <c r="L939" s="202"/>
      <c r="M939" s="154"/>
    </row>
    <row r="940" spans="1:13" ht="14.4" hidden="1" customHeight="1">
      <c r="A940" s="154"/>
      <c r="B940" s="166"/>
      <c r="C940" s="157"/>
      <c r="D940" s="154"/>
      <c r="E940" s="153"/>
      <c r="F940" s="4"/>
      <c r="G940" s="154"/>
      <c r="H940" s="154"/>
      <c r="I940" s="170"/>
      <c r="J940" s="146"/>
      <c r="K940" s="149"/>
      <c r="L940" s="202"/>
      <c r="M940" s="154"/>
    </row>
    <row r="941" spans="1:13" ht="14.4" hidden="1" customHeight="1">
      <c r="A941" s="154"/>
      <c r="B941" s="166"/>
      <c r="C941" s="157"/>
      <c r="D941" s="154"/>
      <c r="E941" s="153"/>
      <c r="F941" s="4"/>
      <c r="G941" s="154"/>
      <c r="H941" s="154"/>
      <c r="I941" s="170"/>
      <c r="J941" s="146"/>
      <c r="K941" s="149"/>
      <c r="L941" s="202"/>
      <c r="M941" s="154"/>
    </row>
    <row r="942" spans="1:13" ht="14.4" hidden="1" customHeight="1">
      <c r="A942" s="154"/>
      <c r="B942" s="166"/>
      <c r="C942" s="157"/>
      <c r="D942" s="154"/>
      <c r="E942" s="153"/>
      <c r="F942" s="4"/>
      <c r="G942" s="154"/>
      <c r="H942" s="154"/>
      <c r="I942" s="170"/>
      <c r="J942" s="146"/>
      <c r="K942" s="149"/>
      <c r="L942" s="202"/>
      <c r="M942" s="154"/>
    </row>
    <row r="943" spans="1:13" ht="14.4" hidden="1" customHeight="1">
      <c r="A943" s="154"/>
      <c r="B943" s="166"/>
      <c r="C943" s="157"/>
      <c r="D943" s="154"/>
      <c r="E943" s="153"/>
      <c r="F943" s="4"/>
      <c r="G943" s="154"/>
      <c r="H943" s="154"/>
      <c r="I943" s="170"/>
      <c r="J943" s="146"/>
      <c r="K943" s="149"/>
      <c r="L943" s="202"/>
      <c r="M943" s="154"/>
    </row>
    <row r="944" spans="1:13" ht="14.4" hidden="1" customHeight="1">
      <c r="A944" s="154"/>
      <c r="B944" s="166"/>
      <c r="C944" s="157"/>
      <c r="D944" s="154"/>
      <c r="E944" s="153"/>
      <c r="F944" s="4"/>
      <c r="G944" s="154"/>
      <c r="H944" s="154"/>
      <c r="I944" s="170"/>
      <c r="J944" s="146"/>
      <c r="K944" s="149"/>
      <c r="L944" s="202"/>
      <c r="M944" s="154"/>
    </row>
    <row r="945" spans="1:13" ht="14.4" hidden="1" customHeight="1">
      <c r="A945" s="154"/>
      <c r="B945" s="166"/>
      <c r="C945" s="157"/>
      <c r="D945" s="154"/>
      <c r="E945" s="153"/>
      <c r="F945" s="4"/>
      <c r="G945" s="154"/>
      <c r="H945" s="154"/>
      <c r="I945" s="170"/>
      <c r="J945" s="146"/>
      <c r="K945" s="149"/>
      <c r="L945" s="202"/>
      <c r="M945" s="154"/>
    </row>
    <row r="946" spans="1:13" ht="14.4" hidden="1" customHeight="1">
      <c r="A946" s="154"/>
      <c r="B946" s="166"/>
      <c r="C946" s="157"/>
      <c r="D946" s="154"/>
      <c r="E946" s="153"/>
      <c r="F946" s="4"/>
      <c r="G946" s="154"/>
      <c r="H946" s="154"/>
      <c r="I946" s="170"/>
      <c r="J946" s="146"/>
      <c r="K946" s="149"/>
      <c r="L946" s="202"/>
      <c r="M946" s="154"/>
    </row>
    <row r="947" spans="1:13" ht="14.4" hidden="1" customHeight="1">
      <c r="A947" s="154"/>
      <c r="B947" s="166"/>
      <c r="C947" s="157"/>
      <c r="D947" s="154"/>
      <c r="E947" s="153"/>
      <c r="F947" s="4"/>
      <c r="G947" s="154"/>
      <c r="H947" s="154"/>
      <c r="I947" s="170"/>
      <c r="J947" s="146"/>
      <c r="K947" s="149"/>
      <c r="L947" s="202"/>
      <c r="M947" s="154"/>
    </row>
    <row r="948" spans="1:13" ht="14.4" hidden="1" customHeight="1">
      <c r="A948" s="154"/>
      <c r="B948" s="166"/>
      <c r="C948" s="157"/>
      <c r="D948" s="154"/>
      <c r="E948" s="153"/>
      <c r="F948" s="4"/>
      <c r="G948" s="154"/>
      <c r="H948" s="154"/>
      <c r="I948" s="170"/>
      <c r="J948" s="146"/>
      <c r="K948" s="149"/>
      <c r="L948" s="202"/>
      <c r="M948" s="154"/>
    </row>
    <row r="949" spans="1:13" ht="14.4" hidden="1" customHeight="1">
      <c r="A949" s="154"/>
      <c r="B949" s="166"/>
      <c r="C949" s="157"/>
      <c r="D949" s="154"/>
      <c r="E949" s="153"/>
      <c r="F949" s="4"/>
      <c r="G949" s="154"/>
      <c r="H949" s="154"/>
      <c r="I949" s="170"/>
      <c r="J949" s="146"/>
      <c r="K949" s="149"/>
      <c r="L949" s="202"/>
      <c r="M949" s="154"/>
    </row>
    <row r="950" spans="1:13" ht="14.4" hidden="1" customHeight="1">
      <c r="A950" s="154"/>
      <c r="B950" s="166"/>
      <c r="C950" s="157"/>
      <c r="D950" s="154"/>
      <c r="E950" s="153"/>
      <c r="F950" s="4"/>
      <c r="G950" s="154"/>
      <c r="H950" s="154"/>
      <c r="I950" s="170"/>
      <c r="J950" s="146"/>
      <c r="K950" s="149"/>
      <c r="L950" s="202"/>
      <c r="M950" s="154"/>
    </row>
    <row r="951" spans="1:13" ht="14.4" hidden="1" customHeight="1">
      <c r="A951" s="154"/>
      <c r="B951" s="166"/>
      <c r="C951" s="157"/>
      <c r="D951" s="154"/>
      <c r="E951" s="153"/>
      <c r="F951" s="4"/>
      <c r="G951" s="154"/>
      <c r="H951" s="154"/>
      <c r="I951" s="170"/>
      <c r="J951" s="146"/>
      <c r="K951" s="149"/>
      <c r="L951" s="202"/>
      <c r="M951" s="154"/>
    </row>
    <row r="952" spans="1:13" ht="14.4" hidden="1" customHeight="1">
      <c r="A952" s="154"/>
      <c r="B952" s="166"/>
      <c r="C952" s="157"/>
      <c r="D952" s="154"/>
      <c r="E952" s="153"/>
      <c r="F952" s="4"/>
      <c r="G952" s="154"/>
      <c r="H952" s="154"/>
      <c r="I952" s="170"/>
      <c r="J952" s="146"/>
      <c r="K952" s="149"/>
      <c r="L952" s="202"/>
      <c r="M952" s="154"/>
    </row>
    <row r="953" spans="1:13" ht="14.4" hidden="1" customHeight="1">
      <c r="A953" s="154"/>
      <c r="B953" s="166"/>
      <c r="C953" s="157"/>
      <c r="D953" s="154"/>
      <c r="E953" s="153"/>
      <c r="F953" s="4"/>
      <c r="G953" s="154"/>
      <c r="H953" s="154"/>
      <c r="I953" s="170"/>
      <c r="J953" s="146"/>
      <c r="K953" s="149"/>
      <c r="L953" s="202"/>
      <c r="M953" s="154"/>
    </row>
    <row r="954" spans="1:13" ht="14.4" hidden="1" customHeight="1">
      <c r="A954" s="154"/>
      <c r="B954" s="166"/>
      <c r="C954" s="157"/>
      <c r="D954" s="154"/>
      <c r="E954" s="153"/>
      <c r="F954" s="4"/>
      <c r="G954" s="154"/>
      <c r="H954" s="154"/>
      <c r="I954" s="170"/>
      <c r="J954" s="146"/>
      <c r="K954" s="149"/>
      <c r="L954" s="202"/>
      <c r="M954" s="154"/>
    </row>
    <row r="955" spans="1:13" ht="14.4" hidden="1" customHeight="1">
      <c r="A955" s="154"/>
      <c r="B955" s="166"/>
      <c r="C955" s="157"/>
      <c r="D955" s="154"/>
      <c r="E955" s="153"/>
      <c r="F955" s="4"/>
      <c r="G955" s="154"/>
      <c r="H955" s="154"/>
      <c r="I955" s="170"/>
      <c r="J955" s="146"/>
      <c r="K955" s="149"/>
      <c r="L955" s="202"/>
      <c r="M955" s="154"/>
    </row>
    <row r="956" spans="1:13" ht="14.4" hidden="1" customHeight="1">
      <c r="A956" s="154"/>
      <c r="B956" s="166"/>
      <c r="C956" s="157"/>
      <c r="D956" s="154"/>
      <c r="E956" s="153"/>
      <c r="F956" s="4"/>
      <c r="G956" s="154"/>
      <c r="H956" s="154"/>
      <c r="I956" s="170"/>
      <c r="J956" s="146"/>
      <c r="K956" s="149"/>
      <c r="L956" s="202"/>
      <c r="M956" s="154"/>
    </row>
    <row r="957" spans="1:13" ht="14.4" hidden="1" customHeight="1">
      <c r="A957" s="154"/>
      <c r="B957" s="166"/>
      <c r="C957" s="157"/>
      <c r="D957" s="154"/>
      <c r="E957" s="153"/>
      <c r="F957" s="4"/>
      <c r="G957" s="154"/>
      <c r="H957" s="154"/>
      <c r="I957" s="170"/>
      <c r="J957" s="146"/>
      <c r="K957" s="149"/>
      <c r="L957" s="202"/>
      <c r="M957" s="154"/>
    </row>
    <row r="958" spans="1:13" ht="14.4" hidden="1" customHeight="1">
      <c r="A958" s="154"/>
      <c r="B958" s="166"/>
      <c r="C958" s="157"/>
      <c r="D958" s="154"/>
      <c r="E958" s="153"/>
      <c r="F958" s="4"/>
      <c r="G958" s="154"/>
      <c r="H958" s="154"/>
      <c r="I958" s="170"/>
      <c r="J958" s="146"/>
      <c r="K958" s="149"/>
      <c r="L958" s="202"/>
      <c r="M958" s="154"/>
    </row>
    <row r="959" spans="1:13" ht="14.4" hidden="1" customHeight="1">
      <c r="A959" s="154"/>
      <c r="B959" s="166"/>
      <c r="C959" s="157"/>
      <c r="D959" s="154"/>
      <c r="E959" s="153"/>
      <c r="F959" s="4"/>
      <c r="G959" s="154"/>
      <c r="H959" s="154"/>
      <c r="I959" s="170"/>
      <c r="J959" s="146"/>
      <c r="K959" s="149"/>
      <c r="L959" s="202"/>
      <c r="M959" s="154"/>
    </row>
    <row r="960" spans="1:13" ht="14.4" hidden="1" customHeight="1">
      <c r="A960" s="154"/>
      <c r="B960" s="166"/>
      <c r="C960" s="157"/>
      <c r="D960" s="154"/>
      <c r="E960" s="153"/>
      <c r="F960" s="4"/>
      <c r="G960" s="154"/>
      <c r="H960" s="154"/>
      <c r="I960" s="170"/>
      <c r="J960" s="146"/>
      <c r="K960" s="149"/>
      <c r="L960" s="202"/>
      <c r="M960" s="154"/>
    </row>
    <row r="961" spans="1:13" ht="14.4" hidden="1" customHeight="1">
      <c r="A961" s="154"/>
      <c r="B961" s="166"/>
      <c r="C961" s="157"/>
      <c r="D961" s="154"/>
      <c r="E961" s="153"/>
      <c r="F961" s="4"/>
      <c r="G961" s="154"/>
      <c r="H961" s="154"/>
      <c r="I961" s="170"/>
      <c r="J961" s="146"/>
      <c r="K961" s="149"/>
      <c r="L961" s="202"/>
      <c r="M961" s="154"/>
    </row>
    <row r="962" spans="1:13" ht="14.4" hidden="1" customHeight="1">
      <c r="A962" s="154"/>
      <c r="B962" s="166"/>
      <c r="C962" s="157"/>
      <c r="D962" s="154"/>
      <c r="E962" s="153"/>
      <c r="F962" s="4"/>
      <c r="G962" s="154"/>
      <c r="H962" s="154"/>
      <c r="I962" s="170"/>
      <c r="J962" s="146"/>
      <c r="K962" s="149"/>
      <c r="L962" s="202"/>
      <c r="M962" s="154"/>
    </row>
    <row r="963" spans="1:13" ht="14.4" hidden="1" customHeight="1">
      <c r="A963" s="154"/>
      <c r="B963" s="166"/>
      <c r="C963" s="157"/>
      <c r="D963" s="154"/>
      <c r="E963" s="153"/>
      <c r="F963" s="4"/>
      <c r="G963" s="154"/>
      <c r="H963" s="154"/>
      <c r="I963" s="170"/>
      <c r="J963" s="146"/>
      <c r="K963" s="149"/>
      <c r="L963" s="202"/>
      <c r="M963" s="154"/>
    </row>
    <row r="964" spans="1:13" ht="14.4" hidden="1" customHeight="1">
      <c r="A964" s="154"/>
      <c r="B964" s="166"/>
      <c r="C964" s="157"/>
      <c r="D964" s="154"/>
      <c r="E964" s="153"/>
      <c r="F964" s="4"/>
      <c r="G964" s="154"/>
      <c r="H964" s="154"/>
      <c r="I964" s="170"/>
      <c r="J964" s="146"/>
      <c r="K964" s="149"/>
      <c r="L964" s="202"/>
      <c r="M964" s="154"/>
    </row>
    <row r="965" spans="1:13" ht="14.4" hidden="1" customHeight="1">
      <c r="A965" s="154"/>
      <c r="B965" s="166"/>
      <c r="C965" s="157"/>
      <c r="D965" s="154"/>
      <c r="E965" s="153"/>
      <c r="F965" s="4"/>
      <c r="G965" s="154"/>
      <c r="H965" s="154"/>
      <c r="I965" s="170"/>
      <c r="J965" s="146"/>
      <c r="K965" s="149"/>
      <c r="L965" s="202"/>
      <c r="M965" s="154"/>
    </row>
    <row r="966" spans="1:13" ht="14.4" hidden="1" customHeight="1">
      <c r="A966" s="154"/>
      <c r="B966" s="166"/>
      <c r="C966" s="157"/>
      <c r="D966" s="154"/>
      <c r="E966" s="153"/>
      <c r="F966" s="4"/>
      <c r="G966" s="154"/>
      <c r="H966" s="154"/>
      <c r="I966" s="170"/>
      <c r="J966" s="146"/>
      <c r="K966" s="149"/>
      <c r="L966" s="202"/>
      <c r="M966" s="154"/>
    </row>
    <row r="967" spans="1:13" ht="14.4" hidden="1" customHeight="1">
      <c r="A967" s="154"/>
      <c r="B967" s="166"/>
      <c r="C967" s="157"/>
      <c r="D967" s="154"/>
      <c r="E967" s="153"/>
      <c r="F967" s="4"/>
      <c r="G967" s="154"/>
      <c r="H967" s="154"/>
      <c r="I967" s="170"/>
      <c r="J967" s="146"/>
      <c r="K967" s="149"/>
      <c r="L967" s="202"/>
      <c r="M967" s="154"/>
    </row>
    <row r="968" spans="1:13" ht="14.4" hidden="1" customHeight="1">
      <c r="A968" s="154"/>
      <c r="B968" s="166"/>
      <c r="C968" s="157"/>
      <c r="D968" s="154"/>
      <c r="E968" s="153"/>
      <c r="F968" s="4"/>
      <c r="G968" s="154"/>
      <c r="H968" s="154"/>
      <c r="I968" s="170"/>
      <c r="J968" s="146"/>
      <c r="K968" s="149"/>
      <c r="L968" s="202"/>
      <c r="M968" s="154"/>
    </row>
    <row r="969" spans="1:13" ht="14.4" hidden="1" customHeight="1">
      <c r="A969" s="154"/>
      <c r="B969" s="166"/>
      <c r="C969" s="157"/>
      <c r="D969" s="154"/>
      <c r="E969" s="153"/>
      <c r="F969" s="4"/>
      <c r="G969" s="154"/>
      <c r="H969" s="154"/>
      <c r="I969" s="170"/>
      <c r="J969" s="146"/>
      <c r="K969" s="149"/>
      <c r="L969" s="202"/>
      <c r="M969" s="154"/>
    </row>
    <row r="970" spans="1:13" ht="14.4" hidden="1" customHeight="1">
      <c r="A970" s="154"/>
      <c r="B970" s="166"/>
      <c r="C970" s="157"/>
      <c r="D970" s="154"/>
      <c r="E970" s="153"/>
      <c r="F970" s="4"/>
      <c r="G970" s="154"/>
      <c r="H970" s="154"/>
      <c r="I970" s="170"/>
      <c r="J970" s="146"/>
      <c r="K970" s="149"/>
      <c r="L970" s="202"/>
      <c r="M970" s="154"/>
    </row>
    <row r="971" spans="1:13" ht="14.4" hidden="1" customHeight="1">
      <c r="A971" s="154"/>
      <c r="B971" s="166"/>
      <c r="C971" s="157"/>
      <c r="D971" s="154"/>
      <c r="E971" s="153"/>
      <c r="F971" s="4"/>
      <c r="G971" s="154"/>
      <c r="H971" s="154"/>
      <c r="I971" s="170"/>
      <c r="J971" s="146"/>
      <c r="K971" s="149"/>
      <c r="L971" s="202"/>
      <c r="M971" s="154"/>
    </row>
    <row r="972" spans="1:13" ht="14.4" hidden="1" customHeight="1">
      <c r="A972" s="154"/>
      <c r="B972" s="166"/>
      <c r="C972" s="157"/>
      <c r="D972" s="154"/>
      <c r="E972" s="153"/>
      <c r="F972" s="4"/>
      <c r="G972" s="154"/>
      <c r="H972" s="154"/>
      <c r="I972" s="170"/>
      <c r="J972" s="146"/>
      <c r="K972" s="149"/>
      <c r="L972" s="202"/>
      <c r="M972" s="154"/>
    </row>
    <row r="973" spans="1:13" ht="14.4" hidden="1" customHeight="1">
      <c r="A973" s="154"/>
      <c r="B973" s="166"/>
      <c r="C973" s="157"/>
      <c r="D973" s="154"/>
      <c r="E973" s="153"/>
      <c r="F973" s="4"/>
      <c r="G973" s="154"/>
      <c r="H973" s="154"/>
      <c r="I973" s="170"/>
      <c r="J973" s="146"/>
      <c r="K973" s="149"/>
      <c r="L973" s="202"/>
      <c r="M973" s="154"/>
    </row>
    <row r="974" spans="1:13" ht="14.4" hidden="1" customHeight="1">
      <c r="A974" s="154"/>
      <c r="B974" s="166"/>
      <c r="C974" s="157"/>
      <c r="D974" s="154"/>
      <c r="E974" s="153"/>
      <c r="F974" s="4"/>
      <c r="G974" s="154"/>
      <c r="H974" s="154"/>
      <c r="I974" s="170"/>
      <c r="J974" s="146"/>
      <c r="K974" s="149"/>
      <c r="L974" s="202"/>
      <c r="M974" s="154"/>
    </row>
    <row r="975" spans="1:13" ht="14.4" hidden="1" customHeight="1">
      <c r="A975" s="154"/>
      <c r="B975" s="166"/>
      <c r="C975" s="157"/>
      <c r="D975" s="154"/>
      <c r="E975" s="153"/>
      <c r="F975" s="4"/>
      <c r="G975" s="154"/>
      <c r="H975" s="154"/>
      <c r="I975" s="170"/>
      <c r="J975" s="146"/>
      <c r="K975" s="149"/>
      <c r="L975" s="202"/>
      <c r="M975" s="154"/>
    </row>
    <row r="976" spans="1:13" ht="14.4" hidden="1" customHeight="1">
      <c r="A976" s="154"/>
      <c r="B976" s="166"/>
      <c r="C976" s="157"/>
      <c r="D976" s="154"/>
      <c r="E976" s="153"/>
      <c r="F976" s="4"/>
      <c r="G976" s="154"/>
      <c r="H976" s="154"/>
      <c r="I976" s="170"/>
      <c r="J976" s="146"/>
      <c r="K976" s="149"/>
      <c r="L976" s="202"/>
      <c r="M976" s="154"/>
    </row>
    <row r="977" spans="1:13" ht="14.4" hidden="1" customHeight="1">
      <c r="A977" s="154"/>
      <c r="B977" s="166"/>
      <c r="C977" s="157"/>
      <c r="D977" s="154"/>
      <c r="E977" s="153"/>
      <c r="F977" s="4"/>
      <c r="G977" s="154"/>
      <c r="H977" s="154"/>
      <c r="I977" s="170"/>
      <c r="J977" s="146"/>
      <c r="K977" s="149"/>
      <c r="L977" s="202"/>
      <c r="M977" s="154"/>
    </row>
    <row r="978" spans="1:13" ht="14.4" hidden="1" customHeight="1">
      <c r="A978" s="154"/>
      <c r="B978" s="166"/>
      <c r="C978" s="157"/>
      <c r="D978" s="154"/>
      <c r="E978" s="153"/>
      <c r="F978" s="4"/>
      <c r="G978" s="154"/>
      <c r="H978" s="154"/>
      <c r="I978" s="170"/>
      <c r="J978" s="146"/>
      <c r="K978" s="149"/>
      <c r="L978" s="202"/>
      <c r="M978" s="154"/>
    </row>
    <row r="979" spans="1:13" ht="14.4" hidden="1" customHeight="1">
      <c r="A979" s="154"/>
      <c r="B979" s="166"/>
      <c r="C979" s="157"/>
      <c r="D979" s="154"/>
      <c r="E979" s="153"/>
      <c r="F979" s="4"/>
      <c r="G979" s="154"/>
      <c r="H979" s="154"/>
      <c r="I979" s="170"/>
      <c r="J979" s="146"/>
      <c r="K979" s="149"/>
      <c r="L979" s="202"/>
      <c r="M979" s="154"/>
    </row>
    <row r="980" spans="1:13" ht="14.4" hidden="1" customHeight="1">
      <c r="A980" s="154"/>
      <c r="B980" s="166"/>
      <c r="C980" s="157"/>
      <c r="D980" s="154"/>
      <c r="E980" s="153"/>
      <c r="F980" s="4"/>
      <c r="G980" s="154"/>
      <c r="H980" s="154"/>
      <c r="I980" s="170"/>
      <c r="J980" s="146"/>
      <c r="K980" s="149"/>
      <c r="L980" s="202"/>
      <c r="M980" s="154"/>
    </row>
    <row r="981" spans="1:13" ht="14.4" hidden="1" customHeight="1">
      <c r="A981" s="154"/>
      <c r="B981" s="166"/>
      <c r="C981" s="157"/>
      <c r="D981" s="154"/>
      <c r="E981" s="153"/>
      <c r="F981" s="4"/>
      <c r="G981" s="154"/>
      <c r="H981" s="154"/>
      <c r="I981" s="170"/>
      <c r="J981" s="146"/>
      <c r="K981" s="149"/>
      <c r="L981" s="202"/>
      <c r="M981" s="154"/>
    </row>
    <row r="982" spans="1:13" ht="14.4" hidden="1" customHeight="1">
      <c r="A982" s="154"/>
      <c r="B982" s="166"/>
      <c r="C982" s="157"/>
      <c r="D982" s="154"/>
      <c r="E982" s="153"/>
      <c r="F982" s="4"/>
      <c r="G982" s="154"/>
      <c r="H982" s="154"/>
      <c r="I982" s="170"/>
      <c r="J982" s="146"/>
      <c r="K982" s="149"/>
      <c r="L982" s="202"/>
      <c r="M982" s="154"/>
    </row>
    <row r="983" spans="1:13" ht="14.4" hidden="1" customHeight="1">
      <c r="A983" s="154"/>
      <c r="B983" s="166"/>
      <c r="C983" s="157"/>
      <c r="D983" s="154"/>
      <c r="E983" s="153"/>
      <c r="F983" s="4"/>
      <c r="G983" s="154"/>
      <c r="H983" s="154"/>
      <c r="I983" s="170"/>
      <c r="J983" s="146"/>
      <c r="K983" s="149"/>
      <c r="L983" s="202"/>
      <c r="M983" s="154"/>
    </row>
    <row r="984" spans="1:13" ht="14.4" hidden="1" customHeight="1">
      <c r="A984" s="154"/>
      <c r="B984" s="166"/>
      <c r="C984" s="157"/>
      <c r="D984" s="154"/>
      <c r="E984" s="153"/>
      <c r="F984" s="4"/>
      <c r="G984" s="154"/>
      <c r="H984" s="154"/>
      <c r="I984" s="170"/>
      <c r="J984" s="146"/>
      <c r="K984" s="149"/>
      <c r="L984" s="202"/>
      <c r="M984" s="154"/>
    </row>
    <row r="985" spans="1:13" ht="14.4" hidden="1" customHeight="1">
      <c r="A985" s="154"/>
      <c r="B985" s="166"/>
      <c r="C985" s="157"/>
      <c r="D985" s="154"/>
      <c r="E985" s="153"/>
      <c r="F985" s="4"/>
      <c r="G985" s="154"/>
      <c r="H985" s="154"/>
      <c r="I985" s="170"/>
      <c r="J985" s="146"/>
      <c r="K985" s="149"/>
      <c r="L985" s="202"/>
      <c r="M985" s="154"/>
    </row>
    <row r="986" spans="1:13" ht="14.4" hidden="1" customHeight="1">
      <c r="A986" s="154"/>
      <c r="B986" s="166"/>
      <c r="C986" s="157"/>
      <c r="D986" s="154"/>
      <c r="E986" s="153"/>
      <c r="F986" s="4"/>
      <c r="G986" s="154"/>
      <c r="H986" s="154"/>
      <c r="I986" s="170"/>
      <c r="J986" s="146"/>
      <c r="K986" s="149"/>
      <c r="L986" s="202"/>
      <c r="M986" s="154"/>
    </row>
    <row r="987" spans="1:13" ht="14.4" hidden="1" customHeight="1">
      <c r="A987" s="154"/>
      <c r="B987" s="166"/>
      <c r="C987" s="157"/>
      <c r="D987" s="154"/>
      <c r="E987" s="153"/>
      <c r="F987" s="4"/>
      <c r="G987" s="154"/>
      <c r="H987" s="154"/>
      <c r="I987" s="170"/>
      <c r="J987" s="146"/>
      <c r="K987" s="149"/>
      <c r="L987" s="202"/>
      <c r="M987" s="154"/>
    </row>
    <row r="988" spans="1:13" ht="14.4" hidden="1" customHeight="1">
      <c r="A988" s="154"/>
      <c r="B988" s="166"/>
      <c r="C988" s="157"/>
      <c r="D988" s="154"/>
      <c r="E988" s="153"/>
      <c r="F988" s="4"/>
      <c r="G988" s="154"/>
      <c r="H988" s="154"/>
      <c r="I988" s="170"/>
      <c r="J988" s="146"/>
      <c r="K988" s="149"/>
      <c r="L988" s="202"/>
      <c r="M988" s="154"/>
    </row>
    <row r="989" spans="1:13" ht="14.4" hidden="1" customHeight="1">
      <c r="A989" s="154"/>
      <c r="B989" s="166"/>
      <c r="C989" s="157"/>
      <c r="D989" s="154"/>
      <c r="E989" s="153"/>
      <c r="F989" s="4"/>
      <c r="G989" s="154"/>
      <c r="H989" s="154"/>
      <c r="I989" s="170"/>
      <c r="J989" s="146"/>
      <c r="K989" s="149"/>
      <c r="L989" s="202"/>
      <c r="M989" s="154"/>
    </row>
    <row r="990" spans="1:13" ht="14.4" hidden="1" customHeight="1">
      <c r="A990" s="154"/>
      <c r="B990" s="166"/>
      <c r="C990" s="157"/>
      <c r="D990" s="154"/>
      <c r="E990" s="153"/>
      <c r="F990" s="4"/>
      <c r="G990" s="154"/>
      <c r="H990" s="154"/>
      <c r="I990" s="170"/>
      <c r="J990" s="146"/>
      <c r="K990" s="149"/>
      <c r="L990" s="202"/>
      <c r="M990" s="154"/>
    </row>
    <row r="991" spans="1:13" ht="14.4" hidden="1" customHeight="1">
      <c r="A991" s="154"/>
      <c r="B991" s="166"/>
      <c r="C991" s="157"/>
      <c r="D991" s="154"/>
      <c r="E991" s="153"/>
      <c r="F991" s="4"/>
      <c r="G991" s="154"/>
      <c r="H991" s="154"/>
      <c r="I991" s="170"/>
      <c r="J991" s="146"/>
      <c r="K991" s="149"/>
      <c r="L991" s="202"/>
      <c r="M991" s="154"/>
    </row>
    <row r="992" spans="1:13" ht="14.4" hidden="1" customHeight="1">
      <c r="A992" s="154"/>
      <c r="B992" s="166"/>
      <c r="C992" s="157"/>
      <c r="D992" s="154"/>
      <c r="E992" s="153"/>
      <c r="F992" s="4"/>
      <c r="G992" s="154"/>
      <c r="H992" s="154"/>
      <c r="I992" s="170"/>
      <c r="J992" s="146"/>
      <c r="K992" s="149"/>
      <c r="L992" s="202"/>
      <c r="M992" s="154"/>
    </row>
    <row r="993" spans="1:13" ht="14.4" hidden="1" customHeight="1">
      <c r="A993" s="154"/>
      <c r="B993" s="166"/>
      <c r="C993" s="157"/>
      <c r="D993" s="154"/>
      <c r="E993" s="153"/>
      <c r="F993" s="4"/>
      <c r="G993" s="154"/>
      <c r="H993" s="154"/>
      <c r="I993" s="170"/>
      <c r="J993" s="146"/>
      <c r="K993" s="149"/>
      <c r="L993" s="202"/>
      <c r="M993" s="154"/>
    </row>
    <row r="994" spans="1:13" ht="14.4" hidden="1" customHeight="1">
      <c r="A994" s="154"/>
      <c r="B994" s="166"/>
      <c r="C994" s="157"/>
      <c r="D994" s="154"/>
      <c r="E994" s="153"/>
      <c r="F994" s="4"/>
      <c r="G994" s="154"/>
      <c r="H994" s="154"/>
      <c r="I994" s="170"/>
      <c r="J994" s="146"/>
      <c r="K994" s="149"/>
      <c r="L994" s="202"/>
      <c r="M994" s="154"/>
    </row>
    <row r="995" spans="1:13" ht="14.4" hidden="1" customHeight="1">
      <c r="A995" s="154"/>
      <c r="B995" s="166"/>
      <c r="C995" s="157"/>
      <c r="D995" s="154"/>
      <c r="E995" s="153"/>
      <c r="F995" s="4"/>
      <c r="G995" s="154"/>
      <c r="H995" s="154"/>
      <c r="I995" s="170"/>
      <c r="J995" s="146"/>
      <c r="K995" s="149"/>
      <c r="L995" s="202"/>
      <c r="M995" s="154"/>
    </row>
    <row r="996" spans="1:13" ht="14.4" hidden="1" customHeight="1">
      <c r="A996" s="154"/>
      <c r="B996" s="166"/>
      <c r="C996" s="157"/>
      <c r="D996" s="154"/>
      <c r="E996" s="153"/>
      <c r="F996" s="4"/>
      <c r="G996" s="154"/>
      <c r="H996" s="154"/>
      <c r="I996" s="170"/>
      <c r="J996" s="146"/>
      <c r="K996" s="149"/>
      <c r="L996" s="202"/>
      <c r="M996" s="154"/>
    </row>
    <row r="997" spans="1:13" ht="14.4" hidden="1" customHeight="1">
      <c r="A997" s="154"/>
      <c r="B997" s="166"/>
      <c r="C997" s="157"/>
      <c r="D997" s="154"/>
      <c r="E997" s="153"/>
      <c r="F997" s="4"/>
      <c r="G997" s="154"/>
      <c r="H997" s="154"/>
      <c r="I997" s="170"/>
      <c r="J997" s="146"/>
      <c r="K997" s="149"/>
      <c r="L997" s="202"/>
      <c r="M997" s="154"/>
    </row>
    <row r="998" spans="1:13" ht="14.4" hidden="1" customHeight="1">
      <c r="A998" s="154"/>
      <c r="B998" s="166"/>
      <c r="C998" s="157"/>
      <c r="D998" s="154"/>
      <c r="E998" s="153"/>
      <c r="F998" s="4"/>
      <c r="G998" s="154"/>
      <c r="H998" s="154"/>
      <c r="I998" s="170"/>
      <c r="J998" s="146"/>
      <c r="K998" s="149"/>
      <c r="L998" s="202"/>
      <c r="M998" s="154"/>
    </row>
    <row r="999" spans="1:13" ht="14.4" hidden="1" customHeight="1">
      <c r="A999" s="154"/>
      <c r="B999" s="166"/>
      <c r="C999" s="157"/>
      <c r="D999" s="154"/>
      <c r="E999" s="153"/>
      <c r="F999" s="4"/>
      <c r="G999" s="154"/>
      <c r="H999" s="154"/>
      <c r="I999" s="170"/>
      <c r="J999" s="146"/>
      <c r="K999" s="149"/>
      <c r="L999" s="202"/>
      <c r="M999" s="154"/>
    </row>
    <row r="1000" spans="1:13" ht="14.4" hidden="1" customHeight="1">
      <c r="A1000" s="154"/>
      <c r="B1000" s="166"/>
      <c r="C1000" s="157"/>
      <c r="D1000" s="154"/>
      <c r="E1000" s="153"/>
      <c r="F1000" s="4"/>
      <c r="G1000" s="154"/>
      <c r="H1000" s="154"/>
      <c r="I1000" s="170"/>
      <c r="J1000" s="146"/>
      <c r="K1000" s="149"/>
      <c r="L1000" s="202"/>
      <c r="M1000" s="154"/>
    </row>
    <row r="1001" spans="1:13" ht="14.4" hidden="1" customHeight="1">
      <c r="A1001" s="154"/>
      <c r="B1001" s="166"/>
      <c r="C1001" s="157"/>
      <c r="D1001" s="154"/>
      <c r="E1001" s="153"/>
      <c r="F1001" s="4"/>
      <c r="G1001" s="154"/>
      <c r="H1001" s="154"/>
      <c r="I1001" s="170"/>
      <c r="J1001" s="146"/>
      <c r="K1001" s="149"/>
      <c r="L1001" s="202"/>
      <c r="M1001" s="154"/>
    </row>
    <row r="1002" spans="1:13" ht="14.4" hidden="1" customHeight="1">
      <c r="A1002" s="154"/>
      <c r="B1002" s="166"/>
      <c r="C1002" s="157"/>
      <c r="D1002" s="154"/>
      <c r="E1002" s="153"/>
      <c r="F1002" s="4"/>
      <c r="G1002" s="154"/>
      <c r="H1002" s="154"/>
      <c r="I1002" s="170"/>
      <c r="J1002" s="146"/>
      <c r="K1002" s="149"/>
      <c r="L1002" s="202"/>
      <c r="M1002" s="154"/>
    </row>
    <row r="1003" spans="1:13" ht="14.4" hidden="1" customHeight="1">
      <c r="A1003" s="154"/>
      <c r="B1003" s="166"/>
      <c r="C1003" s="157"/>
      <c r="D1003" s="154"/>
      <c r="E1003" s="153"/>
      <c r="F1003" s="4"/>
      <c r="G1003" s="154"/>
      <c r="H1003" s="154"/>
      <c r="I1003" s="170"/>
      <c r="J1003" s="146"/>
      <c r="K1003" s="149"/>
      <c r="L1003" s="202"/>
      <c r="M1003" s="154"/>
    </row>
    <row r="1004" spans="1:13" ht="14.4" hidden="1" customHeight="1">
      <c r="A1004" s="154"/>
      <c r="B1004" s="166"/>
      <c r="C1004" s="157"/>
      <c r="D1004" s="154"/>
      <c r="E1004" s="153"/>
      <c r="F1004" s="4"/>
      <c r="G1004" s="154"/>
      <c r="H1004" s="154"/>
      <c r="I1004" s="170"/>
      <c r="J1004" s="146"/>
      <c r="K1004" s="149"/>
      <c r="L1004" s="202"/>
      <c r="M1004" s="154"/>
    </row>
    <row r="1005" spans="1:13" ht="14.4" hidden="1" customHeight="1">
      <c r="A1005" s="154"/>
      <c r="B1005" s="166"/>
      <c r="C1005" s="157"/>
      <c r="D1005" s="154"/>
      <c r="E1005" s="153"/>
      <c r="F1005" s="4"/>
      <c r="G1005" s="154"/>
      <c r="H1005" s="154"/>
      <c r="I1005" s="170"/>
      <c r="J1005" s="146"/>
      <c r="K1005" s="149"/>
      <c r="L1005" s="202"/>
      <c r="M1005" s="154"/>
    </row>
    <row r="1006" spans="1:13" ht="14.4" hidden="1" customHeight="1">
      <c r="A1006" s="154"/>
      <c r="B1006" s="166"/>
      <c r="C1006" s="157"/>
      <c r="D1006" s="154"/>
      <c r="E1006" s="153"/>
      <c r="F1006" s="4"/>
      <c r="G1006" s="154"/>
      <c r="H1006" s="154"/>
      <c r="I1006" s="170"/>
      <c r="J1006" s="146"/>
      <c r="K1006" s="149"/>
      <c r="L1006" s="202"/>
      <c r="M1006" s="154"/>
    </row>
    <row r="1007" spans="1:13" ht="14.4" hidden="1" customHeight="1">
      <c r="A1007" s="154"/>
      <c r="B1007" s="166"/>
      <c r="C1007" s="157"/>
      <c r="D1007" s="154"/>
      <c r="E1007" s="153"/>
      <c r="F1007" s="4"/>
      <c r="G1007" s="154"/>
      <c r="H1007" s="154"/>
      <c r="I1007" s="170"/>
      <c r="J1007" s="146"/>
      <c r="K1007" s="149"/>
      <c r="L1007" s="202"/>
      <c r="M1007" s="154"/>
    </row>
    <row r="1008" spans="1:13" ht="14.4" hidden="1" customHeight="1">
      <c r="A1008" s="154"/>
      <c r="B1008" s="166"/>
      <c r="C1008" s="157"/>
      <c r="D1008" s="154"/>
      <c r="E1008" s="153"/>
      <c r="F1008" s="4"/>
      <c r="G1008" s="154"/>
      <c r="H1008" s="154"/>
      <c r="I1008" s="170"/>
      <c r="J1008" s="146"/>
      <c r="K1008" s="149"/>
      <c r="L1008" s="202"/>
      <c r="M1008" s="154"/>
    </row>
    <row r="1009" spans="1:13" ht="14.4" hidden="1" customHeight="1">
      <c r="A1009" s="154"/>
      <c r="B1009" s="166"/>
      <c r="C1009" s="157"/>
      <c r="D1009" s="154"/>
      <c r="E1009" s="153"/>
      <c r="F1009" s="4"/>
      <c r="G1009" s="154"/>
      <c r="H1009" s="154"/>
      <c r="I1009" s="170"/>
      <c r="J1009" s="146"/>
      <c r="K1009" s="149"/>
      <c r="L1009" s="202"/>
      <c r="M1009" s="154"/>
    </row>
    <row r="1010" spans="1:13" ht="14.4" hidden="1" customHeight="1">
      <c r="A1010" s="154"/>
      <c r="B1010" s="166"/>
      <c r="C1010" s="157"/>
      <c r="D1010" s="154"/>
      <c r="E1010" s="153"/>
      <c r="F1010" s="4"/>
      <c r="G1010" s="154"/>
      <c r="H1010" s="154"/>
      <c r="I1010" s="170"/>
      <c r="J1010" s="146"/>
      <c r="K1010" s="149"/>
      <c r="L1010" s="202"/>
      <c r="M1010" s="154"/>
    </row>
    <row r="1011" spans="1:13" ht="14.4" hidden="1" customHeight="1">
      <c r="A1011" s="154"/>
      <c r="B1011" s="166"/>
      <c r="C1011" s="157"/>
      <c r="D1011" s="154"/>
      <c r="E1011" s="153"/>
      <c r="F1011" s="4"/>
      <c r="G1011" s="154"/>
      <c r="H1011" s="154"/>
      <c r="I1011" s="170"/>
      <c r="J1011" s="146"/>
      <c r="K1011" s="149"/>
      <c r="L1011" s="202"/>
      <c r="M1011" s="154"/>
    </row>
    <row r="1012" spans="1:13" ht="14.4" hidden="1" customHeight="1">
      <c r="A1012" s="154"/>
      <c r="B1012" s="166"/>
      <c r="C1012" s="157"/>
      <c r="D1012" s="154"/>
      <c r="E1012" s="153"/>
      <c r="F1012" s="4"/>
      <c r="G1012" s="154"/>
      <c r="H1012" s="154"/>
      <c r="I1012" s="170"/>
      <c r="J1012" s="146"/>
      <c r="K1012" s="149"/>
      <c r="L1012" s="202"/>
      <c r="M1012" s="154"/>
    </row>
    <row r="1013" spans="1:13" ht="14.4" hidden="1" customHeight="1">
      <c r="A1013" s="154"/>
      <c r="B1013" s="166"/>
      <c r="C1013" s="157"/>
      <c r="D1013" s="154"/>
      <c r="E1013" s="153"/>
      <c r="F1013" s="4"/>
      <c r="G1013" s="154"/>
      <c r="H1013" s="154"/>
      <c r="I1013" s="170"/>
      <c r="J1013" s="146"/>
      <c r="K1013" s="149"/>
      <c r="L1013" s="202"/>
      <c r="M1013" s="154"/>
    </row>
    <row r="1014" spans="1:13" ht="14.4" hidden="1" customHeight="1">
      <c r="A1014" s="154"/>
      <c r="B1014" s="166"/>
      <c r="C1014" s="157"/>
      <c r="D1014" s="154"/>
      <c r="E1014" s="153"/>
      <c r="F1014" s="4"/>
      <c r="G1014" s="154"/>
      <c r="H1014" s="154"/>
      <c r="I1014" s="170"/>
      <c r="J1014" s="146"/>
      <c r="K1014" s="149"/>
      <c r="L1014" s="202"/>
      <c r="M1014" s="154"/>
    </row>
    <row r="1015" spans="1:13" ht="14.4" hidden="1" customHeight="1">
      <c r="A1015" s="154"/>
      <c r="B1015" s="166"/>
      <c r="C1015" s="157"/>
      <c r="D1015" s="154"/>
      <c r="E1015" s="153"/>
      <c r="F1015" s="4"/>
      <c r="G1015" s="154"/>
      <c r="H1015" s="154"/>
      <c r="I1015" s="170"/>
      <c r="J1015" s="146"/>
      <c r="K1015" s="149"/>
      <c r="L1015" s="202"/>
      <c r="M1015" s="154"/>
    </row>
    <row r="1016" spans="1:13" ht="14.4" hidden="1" customHeight="1">
      <c r="A1016" s="154"/>
      <c r="B1016" s="166"/>
      <c r="C1016" s="157"/>
      <c r="D1016" s="154"/>
      <c r="E1016" s="153"/>
      <c r="F1016" s="4"/>
      <c r="G1016" s="154"/>
      <c r="H1016" s="154"/>
      <c r="I1016" s="170"/>
      <c r="J1016" s="146"/>
      <c r="K1016" s="149"/>
      <c r="L1016" s="202"/>
      <c r="M1016" s="154"/>
    </row>
    <row r="1017" spans="1:13" ht="14.4" hidden="1" customHeight="1">
      <c r="A1017" s="154"/>
      <c r="B1017" s="166"/>
      <c r="C1017" s="157"/>
      <c r="D1017" s="154"/>
      <c r="E1017" s="153"/>
      <c r="F1017" s="4"/>
      <c r="G1017" s="154"/>
      <c r="H1017" s="154"/>
      <c r="I1017" s="170"/>
      <c r="J1017" s="146"/>
      <c r="K1017" s="149"/>
      <c r="L1017" s="202"/>
      <c r="M1017" s="154"/>
    </row>
    <row r="1018" spans="1:13" ht="14.4" hidden="1" customHeight="1">
      <c r="A1018" s="154"/>
      <c r="B1018" s="166"/>
      <c r="C1018" s="157"/>
      <c r="D1018" s="154"/>
      <c r="E1018" s="153"/>
      <c r="F1018" s="4"/>
      <c r="G1018" s="154"/>
      <c r="H1018" s="154"/>
      <c r="I1018" s="170"/>
      <c r="J1018" s="146"/>
      <c r="K1018" s="149"/>
      <c r="L1018" s="202"/>
      <c r="M1018" s="154"/>
    </row>
    <row r="1019" spans="1:13" ht="14.4" hidden="1" customHeight="1">
      <c r="A1019" s="154"/>
      <c r="B1019" s="166"/>
      <c r="C1019" s="157"/>
      <c r="D1019" s="154"/>
      <c r="E1019" s="153"/>
      <c r="F1019" s="4"/>
      <c r="G1019" s="154"/>
      <c r="H1019" s="154"/>
      <c r="I1019" s="170"/>
      <c r="J1019" s="146"/>
      <c r="K1019" s="149"/>
      <c r="L1019" s="202"/>
      <c r="M1019" s="154"/>
    </row>
    <row r="1020" spans="1:13" ht="14.4" hidden="1" customHeight="1">
      <c r="A1020" s="154"/>
      <c r="B1020" s="166"/>
      <c r="C1020" s="157"/>
      <c r="D1020" s="154"/>
      <c r="E1020" s="153"/>
      <c r="F1020" s="4"/>
      <c r="G1020" s="154"/>
      <c r="H1020" s="154"/>
      <c r="I1020" s="170"/>
      <c r="J1020" s="146"/>
      <c r="K1020" s="149"/>
      <c r="L1020" s="202"/>
      <c r="M1020" s="154"/>
    </row>
    <row r="1021" spans="1:13" ht="14.4" hidden="1" customHeight="1">
      <c r="A1021" s="154"/>
      <c r="B1021" s="166"/>
      <c r="C1021" s="157"/>
      <c r="D1021" s="154"/>
      <c r="E1021" s="153"/>
      <c r="F1021" s="4"/>
      <c r="G1021" s="154"/>
      <c r="H1021" s="154"/>
      <c r="I1021" s="170"/>
      <c r="J1021" s="146"/>
      <c r="K1021" s="149"/>
      <c r="L1021" s="202"/>
      <c r="M1021" s="154"/>
    </row>
    <row r="1022" spans="1:13" ht="14.4" hidden="1" customHeight="1">
      <c r="A1022" s="154"/>
      <c r="B1022" s="166"/>
      <c r="C1022" s="157"/>
      <c r="D1022" s="154"/>
      <c r="E1022" s="153"/>
      <c r="F1022" s="4"/>
      <c r="G1022" s="154"/>
      <c r="H1022" s="154"/>
      <c r="I1022" s="170"/>
      <c r="J1022" s="146"/>
      <c r="K1022" s="149"/>
      <c r="L1022" s="202"/>
      <c r="M1022" s="154"/>
    </row>
    <row r="1023" spans="1:13" ht="14.4" hidden="1" customHeight="1">
      <c r="A1023" s="154"/>
      <c r="B1023" s="166"/>
      <c r="C1023" s="157"/>
      <c r="D1023" s="154"/>
      <c r="E1023" s="153"/>
      <c r="F1023" s="4"/>
      <c r="G1023" s="154"/>
      <c r="H1023" s="154"/>
      <c r="I1023" s="170"/>
      <c r="J1023" s="146"/>
      <c r="K1023" s="149"/>
      <c r="L1023" s="202"/>
      <c r="M1023" s="154"/>
    </row>
    <row r="1024" spans="1:13" ht="14.4" hidden="1" customHeight="1">
      <c r="A1024" s="154"/>
      <c r="B1024" s="166"/>
      <c r="C1024" s="157"/>
      <c r="D1024" s="154"/>
      <c r="E1024" s="153"/>
      <c r="F1024" s="4"/>
      <c r="G1024" s="154"/>
      <c r="H1024" s="154"/>
      <c r="I1024" s="170"/>
      <c r="J1024" s="146"/>
      <c r="K1024" s="149"/>
      <c r="L1024" s="202"/>
      <c r="M1024" s="154"/>
    </row>
    <row r="1025" spans="1:13" ht="14.4" hidden="1" customHeight="1">
      <c r="A1025" s="154"/>
      <c r="B1025" s="166"/>
      <c r="C1025" s="157"/>
      <c r="D1025" s="154"/>
      <c r="E1025" s="153"/>
      <c r="F1025" s="4"/>
      <c r="G1025" s="154"/>
      <c r="H1025" s="154"/>
      <c r="I1025" s="170"/>
      <c r="J1025" s="146"/>
      <c r="K1025" s="149"/>
      <c r="L1025" s="202"/>
      <c r="M1025" s="154"/>
    </row>
    <row r="1026" spans="1:13" ht="14.4" hidden="1" customHeight="1">
      <c r="A1026" s="154"/>
      <c r="B1026" s="166"/>
      <c r="C1026" s="157"/>
      <c r="D1026" s="154"/>
      <c r="E1026" s="153"/>
      <c r="F1026" s="4"/>
      <c r="G1026" s="154"/>
      <c r="H1026" s="154"/>
      <c r="I1026" s="170"/>
      <c r="J1026" s="146"/>
      <c r="K1026" s="149"/>
      <c r="L1026" s="202"/>
      <c r="M1026" s="154"/>
    </row>
    <row r="1027" spans="1:13" ht="14.4" hidden="1" customHeight="1">
      <c r="A1027" s="154"/>
      <c r="B1027" s="166"/>
      <c r="C1027" s="157"/>
      <c r="D1027" s="154"/>
      <c r="E1027" s="153"/>
      <c r="F1027" s="4"/>
      <c r="G1027" s="154"/>
      <c r="H1027" s="154"/>
      <c r="I1027" s="170"/>
      <c r="J1027" s="146"/>
      <c r="K1027" s="149"/>
      <c r="L1027" s="202"/>
      <c r="M1027" s="154"/>
    </row>
    <row r="1028" spans="1:13" ht="14.4" hidden="1" customHeight="1">
      <c r="A1028" s="154"/>
      <c r="B1028" s="166"/>
      <c r="C1028" s="157"/>
      <c r="D1028" s="154"/>
      <c r="E1028" s="153"/>
      <c r="F1028" s="4"/>
      <c r="G1028" s="154"/>
      <c r="H1028" s="154"/>
      <c r="I1028" s="170"/>
      <c r="J1028" s="146"/>
      <c r="K1028" s="149"/>
      <c r="L1028" s="202"/>
      <c r="M1028" s="154"/>
    </row>
    <row r="1029" spans="1:13" ht="14.4" hidden="1" customHeight="1">
      <c r="A1029" s="154"/>
      <c r="B1029" s="166"/>
      <c r="C1029" s="157"/>
      <c r="D1029" s="154"/>
      <c r="E1029" s="153"/>
      <c r="F1029" s="4"/>
      <c r="G1029" s="154"/>
      <c r="H1029" s="154"/>
      <c r="I1029" s="170"/>
      <c r="J1029" s="146"/>
      <c r="K1029" s="149"/>
      <c r="L1029" s="202"/>
      <c r="M1029" s="154"/>
    </row>
    <row r="1030" spans="1:13" ht="14.4" hidden="1" customHeight="1">
      <c r="A1030" s="154"/>
      <c r="B1030" s="166"/>
      <c r="C1030" s="157"/>
      <c r="D1030" s="154"/>
      <c r="E1030" s="153"/>
      <c r="F1030" s="4"/>
      <c r="G1030" s="154"/>
      <c r="H1030" s="154"/>
      <c r="I1030" s="170"/>
      <c r="J1030" s="146"/>
      <c r="K1030" s="149"/>
      <c r="L1030" s="202"/>
      <c r="M1030" s="154"/>
    </row>
    <row r="1031" spans="1:13" ht="14.4" hidden="1" customHeight="1">
      <c r="A1031" s="154"/>
      <c r="B1031" s="166"/>
      <c r="C1031" s="157"/>
      <c r="D1031" s="154"/>
      <c r="E1031" s="153"/>
      <c r="F1031" s="4"/>
      <c r="G1031" s="154"/>
      <c r="H1031" s="154"/>
      <c r="I1031" s="170"/>
      <c r="J1031" s="146"/>
      <c r="K1031" s="149"/>
      <c r="L1031" s="202"/>
      <c r="M1031" s="154"/>
    </row>
    <row r="1032" spans="1:13" ht="14.4" hidden="1" customHeight="1">
      <c r="A1032" s="154"/>
      <c r="B1032" s="166"/>
      <c r="C1032" s="157"/>
      <c r="D1032" s="154"/>
      <c r="E1032" s="153"/>
      <c r="F1032" s="4"/>
      <c r="G1032" s="154"/>
      <c r="H1032" s="154"/>
      <c r="I1032" s="170"/>
      <c r="J1032" s="146"/>
      <c r="K1032" s="149"/>
      <c r="L1032" s="202"/>
      <c r="M1032" s="154"/>
    </row>
    <row r="1033" spans="1:13" ht="14.4" hidden="1" customHeight="1">
      <c r="A1033" s="154"/>
      <c r="B1033" s="166"/>
      <c r="C1033" s="157"/>
      <c r="D1033" s="154"/>
      <c r="E1033" s="153"/>
      <c r="F1033" s="4"/>
      <c r="G1033" s="154"/>
      <c r="H1033" s="154"/>
      <c r="I1033" s="170"/>
      <c r="J1033" s="146"/>
      <c r="K1033" s="149"/>
      <c r="L1033" s="202"/>
      <c r="M1033" s="154"/>
    </row>
    <row r="1034" spans="1:13" ht="14.4" hidden="1" customHeight="1">
      <c r="A1034" s="154"/>
      <c r="B1034" s="166"/>
      <c r="C1034" s="157"/>
      <c r="D1034" s="154"/>
      <c r="E1034" s="153"/>
      <c r="F1034" s="4"/>
      <c r="G1034" s="154"/>
      <c r="H1034" s="154"/>
      <c r="I1034" s="170"/>
      <c r="J1034" s="146"/>
      <c r="K1034" s="149"/>
      <c r="L1034" s="202"/>
      <c r="M1034" s="154"/>
    </row>
    <row r="1035" spans="1:13" ht="14.4" hidden="1" customHeight="1">
      <c r="A1035" s="154"/>
      <c r="B1035" s="166"/>
      <c r="C1035" s="157"/>
      <c r="D1035" s="154"/>
      <c r="E1035" s="153"/>
      <c r="F1035" s="4"/>
      <c r="G1035" s="154"/>
      <c r="H1035" s="154"/>
      <c r="I1035" s="170"/>
      <c r="J1035" s="146"/>
      <c r="K1035" s="149"/>
      <c r="L1035" s="202"/>
      <c r="M1035" s="154"/>
    </row>
    <row r="1036" spans="1:13" ht="14.4" hidden="1" customHeight="1">
      <c r="A1036" s="154"/>
      <c r="B1036" s="166"/>
      <c r="C1036" s="157"/>
      <c r="D1036" s="154"/>
      <c r="E1036" s="153"/>
      <c r="F1036" s="4"/>
      <c r="G1036" s="154"/>
      <c r="H1036" s="154"/>
      <c r="I1036" s="170"/>
      <c r="J1036" s="146"/>
      <c r="K1036" s="149"/>
      <c r="L1036" s="202"/>
      <c r="M1036" s="154"/>
    </row>
    <row r="1037" spans="1:13" ht="14.4" hidden="1" customHeight="1">
      <c r="A1037" s="154"/>
      <c r="B1037" s="166"/>
      <c r="C1037" s="157"/>
      <c r="D1037" s="154"/>
      <c r="E1037" s="153"/>
      <c r="F1037" s="4"/>
      <c r="G1037" s="154"/>
      <c r="H1037" s="154"/>
      <c r="I1037" s="170"/>
      <c r="J1037" s="146"/>
      <c r="K1037" s="149"/>
      <c r="L1037" s="202"/>
      <c r="M1037" s="154"/>
    </row>
    <row r="1038" spans="1:13" ht="14.4" hidden="1" customHeight="1">
      <c r="A1038" s="154"/>
      <c r="B1038" s="166"/>
      <c r="C1038" s="157"/>
      <c r="D1038" s="154"/>
      <c r="E1038" s="153"/>
      <c r="F1038" s="4"/>
      <c r="G1038" s="154"/>
      <c r="H1038" s="154"/>
      <c r="I1038" s="170"/>
      <c r="J1038" s="146"/>
      <c r="K1038" s="149"/>
      <c r="L1038" s="202"/>
      <c r="M1038" s="154"/>
    </row>
    <row r="1039" spans="1:13" ht="14.4" hidden="1" customHeight="1">
      <c r="A1039" s="154"/>
      <c r="B1039" s="166"/>
      <c r="C1039" s="157"/>
      <c r="D1039" s="154"/>
      <c r="E1039" s="153"/>
      <c r="F1039" s="4"/>
      <c r="G1039" s="154"/>
      <c r="H1039" s="154"/>
      <c r="I1039" s="170"/>
      <c r="J1039" s="146"/>
      <c r="K1039" s="149"/>
      <c r="L1039" s="202"/>
      <c r="M1039" s="154"/>
    </row>
    <row r="1040" spans="1:13" ht="14.4" hidden="1" customHeight="1">
      <c r="A1040" s="154"/>
      <c r="B1040" s="166"/>
      <c r="C1040" s="157"/>
      <c r="D1040" s="154"/>
      <c r="E1040" s="153"/>
      <c r="F1040" s="4"/>
      <c r="G1040" s="154"/>
      <c r="H1040" s="154"/>
      <c r="I1040" s="170"/>
      <c r="J1040" s="146"/>
      <c r="K1040" s="149"/>
      <c r="L1040" s="202"/>
      <c r="M1040" s="154"/>
    </row>
    <row r="1041" spans="1:13" ht="14.4" hidden="1" customHeight="1">
      <c r="A1041" s="154"/>
      <c r="B1041" s="166"/>
      <c r="C1041" s="157"/>
      <c r="D1041" s="154"/>
      <c r="E1041" s="153"/>
      <c r="F1041" s="4"/>
      <c r="G1041" s="154"/>
      <c r="H1041" s="154"/>
      <c r="I1041" s="170"/>
      <c r="J1041" s="146"/>
      <c r="K1041" s="149"/>
      <c r="L1041" s="202"/>
      <c r="M1041" s="154"/>
    </row>
    <row r="1042" spans="1:13" ht="14.4" hidden="1" customHeight="1">
      <c r="A1042" s="154"/>
      <c r="B1042" s="166"/>
      <c r="C1042" s="157"/>
      <c r="D1042" s="154"/>
      <c r="E1042" s="153"/>
      <c r="F1042" s="4"/>
      <c r="G1042" s="154"/>
      <c r="H1042" s="154"/>
      <c r="I1042" s="170"/>
      <c r="J1042" s="146"/>
      <c r="K1042" s="149"/>
      <c r="L1042" s="202"/>
      <c r="M1042" s="154"/>
    </row>
    <row r="1043" spans="1:13" ht="14.4" hidden="1" customHeight="1">
      <c r="A1043" s="154"/>
      <c r="B1043" s="166"/>
      <c r="C1043" s="157"/>
      <c r="D1043" s="154"/>
      <c r="E1043" s="153"/>
      <c r="F1043" s="4"/>
      <c r="G1043" s="154"/>
      <c r="H1043" s="154"/>
      <c r="I1043" s="170"/>
      <c r="J1043" s="146"/>
      <c r="K1043" s="149"/>
      <c r="L1043" s="202"/>
      <c r="M1043" s="154"/>
    </row>
    <row r="1044" spans="1:13" ht="14.4" hidden="1" customHeight="1">
      <c r="A1044" s="154"/>
      <c r="B1044" s="166"/>
      <c r="C1044" s="157"/>
      <c r="D1044" s="154"/>
      <c r="E1044" s="153"/>
      <c r="F1044" s="4"/>
      <c r="G1044" s="154"/>
      <c r="H1044" s="154"/>
      <c r="I1044" s="170"/>
      <c r="J1044" s="146"/>
      <c r="K1044" s="149"/>
      <c r="L1044" s="202"/>
      <c r="M1044" s="154"/>
    </row>
    <row r="1045" spans="1:13" ht="14.4" hidden="1" customHeight="1">
      <c r="A1045" s="154"/>
      <c r="B1045" s="166"/>
      <c r="C1045" s="157"/>
      <c r="D1045" s="154"/>
      <c r="E1045" s="153"/>
      <c r="F1045" s="4"/>
      <c r="G1045" s="154"/>
      <c r="H1045" s="154"/>
      <c r="I1045" s="170"/>
      <c r="J1045" s="146"/>
      <c r="K1045" s="149"/>
      <c r="L1045" s="202"/>
      <c r="M1045" s="154"/>
    </row>
    <row r="1046" spans="1:13" ht="14.4" hidden="1" customHeight="1">
      <c r="A1046" s="154"/>
      <c r="B1046" s="166"/>
      <c r="C1046" s="157"/>
      <c r="D1046" s="154"/>
      <c r="E1046" s="153"/>
      <c r="F1046" s="4"/>
      <c r="G1046" s="154"/>
      <c r="H1046" s="154"/>
      <c r="I1046" s="170"/>
      <c r="J1046" s="146"/>
      <c r="K1046" s="149"/>
      <c r="L1046" s="202"/>
      <c r="M1046" s="154"/>
    </row>
    <row r="1047" spans="1:13" ht="14.4" hidden="1" customHeight="1">
      <c r="A1047" s="154"/>
      <c r="B1047" s="166"/>
      <c r="C1047" s="157"/>
      <c r="D1047" s="154"/>
      <c r="E1047" s="153"/>
      <c r="F1047" s="4"/>
      <c r="G1047" s="154"/>
      <c r="H1047" s="154"/>
      <c r="I1047" s="170"/>
      <c r="J1047" s="146"/>
      <c r="K1047" s="149"/>
      <c r="L1047" s="202"/>
      <c r="M1047" s="154"/>
    </row>
    <row r="1048" spans="1:13" ht="14.4" hidden="1" customHeight="1">
      <c r="A1048" s="154"/>
      <c r="B1048" s="166"/>
      <c r="C1048" s="157"/>
      <c r="D1048" s="154"/>
      <c r="E1048" s="153"/>
      <c r="F1048" s="4"/>
      <c r="G1048" s="154"/>
      <c r="H1048" s="154"/>
      <c r="I1048" s="170"/>
      <c r="J1048" s="146"/>
      <c r="K1048" s="149"/>
      <c r="L1048" s="202"/>
      <c r="M1048" s="154"/>
    </row>
    <row r="1049" spans="1:13" ht="14.4" hidden="1" customHeight="1">
      <c r="A1049" s="154"/>
      <c r="B1049" s="166"/>
      <c r="C1049" s="157"/>
      <c r="D1049" s="154"/>
      <c r="E1049" s="153"/>
      <c r="F1049" s="4"/>
      <c r="G1049" s="154"/>
      <c r="H1049" s="154"/>
      <c r="I1049" s="170"/>
      <c r="J1049" s="146"/>
      <c r="K1049" s="149"/>
      <c r="L1049" s="202"/>
      <c r="M1049" s="154"/>
    </row>
    <row r="1050" spans="1:13" ht="14.4" hidden="1" customHeight="1">
      <c r="A1050" s="154"/>
      <c r="B1050" s="166"/>
      <c r="C1050" s="157"/>
      <c r="D1050" s="154"/>
      <c r="E1050" s="153"/>
      <c r="F1050" s="4"/>
      <c r="G1050" s="154"/>
      <c r="H1050" s="154"/>
      <c r="I1050" s="170"/>
      <c r="J1050" s="146"/>
      <c r="K1050" s="149"/>
      <c r="L1050" s="202"/>
      <c r="M1050" s="154"/>
    </row>
    <row r="1051" spans="1:13" ht="14.4" hidden="1" customHeight="1">
      <c r="A1051" s="154"/>
      <c r="B1051" s="166"/>
      <c r="C1051" s="157"/>
      <c r="D1051" s="154"/>
      <c r="E1051" s="153"/>
      <c r="F1051" s="4"/>
      <c r="G1051" s="154"/>
      <c r="H1051" s="154"/>
      <c r="I1051" s="170"/>
      <c r="J1051" s="146"/>
      <c r="K1051" s="149"/>
      <c r="L1051" s="202"/>
      <c r="M1051" s="154"/>
    </row>
    <row r="1052" spans="1:13" ht="14.4" hidden="1" customHeight="1">
      <c r="A1052" s="154"/>
      <c r="B1052" s="166"/>
      <c r="C1052" s="157"/>
      <c r="D1052" s="154"/>
      <c r="E1052" s="153"/>
      <c r="F1052" s="4"/>
      <c r="G1052" s="154"/>
      <c r="H1052" s="154"/>
      <c r="I1052" s="170"/>
      <c r="J1052" s="146"/>
      <c r="K1052" s="149"/>
      <c r="L1052" s="202"/>
      <c r="M1052" s="154"/>
    </row>
    <row r="1053" spans="1:13" ht="14.4" hidden="1" customHeight="1">
      <c r="A1053" s="154"/>
      <c r="B1053" s="166"/>
      <c r="C1053" s="157"/>
      <c r="D1053" s="154"/>
      <c r="E1053" s="153"/>
      <c r="F1053" s="4"/>
      <c r="G1053" s="154"/>
      <c r="H1053" s="154"/>
      <c r="I1053" s="170"/>
      <c r="J1053" s="146"/>
      <c r="K1053" s="149"/>
      <c r="L1053" s="202"/>
      <c r="M1053" s="154"/>
    </row>
    <row r="1054" spans="1:13" ht="14.4" hidden="1" customHeight="1">
      <c r="A1054" s="154"/>
      <c r="B1054" s="166"/>
      <c r="C1054" s="157"/>
      <c r="D1054" s="154"/>
      <c r="E1054" s="153"/>
      <c r="F1054" s="4"/>
      <c r="G1054" s="154"/>
      <c r="H1054" s="154"/>
      <c r="I1054" s="170"/>
      <c r="J1054" s="146"/>
      <c r="K1054" s="149"/>
      <c r="L1054" s="202"/>
      <c r="M1054" s="154"/>
    </row>
    <row r="1055" spans="1:13" ht="14.4" hidden="1" customHeight="1">
      <c r="A1055" s="154"/>
      <c r="B1055" s="166"/>
      <c r="C1055" s="157"/>
      <c r="D1055" s="154"/>
      <c r="E1055" s="153"/>
      <c r="F1055" s="4"/>
      <c r="G1055" s="154"/>
      <c r="H1055" s="154"/>
      <c r="I1055" s="170"/>
      <c r="J1055" s="146"/>
      <c r="K1055" s="149"/>
      <c r="L1055" s="202"/>
      <c r="M1055" s="154"/>
    </row>
    <row r="1056" spans="1:13" ht="14.4" hidden="1" customHeight="1">
      <c r="A1056" s="154"/>
      <c r="B1056" s="166"/>
      <c r="C1056" s="157"/>
      <c r="D1056" s="154"/>
      <c r="E1056" s="153"/>
      <c r="F1056" s="4"/>
      <c r="G1056" s="154"/>
      <c r="H1056" s="154"/>
      <c r="I1056" s="170"/>
      <c r="J1056" s="146"/>
      <c r="K1056" s="149"/>
      <c r="L1056" s="202"/>
      <c r="M1056" s="154"/>
    </row>
    <row r="1057" spans="1:13" ht="14.4" hidden="1" customHeight="1">
      <c r="A1057" s="154"/>
      <c r="B1057" s="166"/>
      <c r="C1057" s="157"/>
      <c r="D1057" s="154"/>
      <c r="E1057" s="153"/>
      <c r="F1057" s="4"/>
      <c r="G1057" s="154"/>
      <c r="H1057" s="154"/>
      <c r="I1057" s="170"/>
      <c r="J1057" s="146"/>
      <c r="K1057" s="149"/>
      <c r="L1057" s="202"/>
      <c r="M1057" s="154"/>
    </row>
    <row r="1058" spans="1:13" ht="14.4" hidden="1" customHeight="1">
      <c r="A1058" s="154"/>
      <c r="B1058" s="166"/>
      <c r="C1058" s="157"/>
      <c r="D1058" s="154"/>
      <c r="E1058" s="153"/>
      <c r="F1058" s="4"/>
      <c r="G1058" s="154"/>
      <c r="H1058" s="154"/>
      <c r="I1058" s="170"/>
      <c r="J1058" s="146"/>
      <c r="K1058" s="149"/>
      <c r="L1058" s="202"/>
      <c r="M1058" s="154"/>
    </row>
    <row r="1059" spans="1:13" ht="14.4" hidden="1" customHeight="1">
      <c r="A1059" s="154"/>
      <c r="B1059" s="166"/>
      <c r="C1059" s="157"/>
      <c r="D1059" s="154"/>
      <c r="E1059" s="153"/>
      <c r="F1059" s="4"/>
      <c r="G1059" s="154"/>
      <c r="H1059" s="154"/>
      <c r="I1059" s="170"/>
      <c r="J1059" s="146"/>
      <c r="K1059" s="149"/>
      <c r="L1059" s="202"/>
      <c r="M1059" s="154"/>
    </row>
    <row r="1060" spans="1:13" ht="14.4" hidden="1" customHeight="1">
      <c r="A1060" s="154"/>
      <c r="B1060" s="166"/>
      <c r="C1060" s="157"/>
      <c r="D1060" s="154"/>
      <c r="E1060" s="153"/>
      <c r="F1060" s="4"/>
      <c r="G1060" s="154"/>
      <c r="H1060" s="154"/>
      <c r="I1060" s="170"/>
      <c r="J1060" s="146"/>
      <c r="K1060" s="149"/>
      <c r="L1060" s="202"/>
      <c r="M1060" s="154"/>
    </row>
    <row r="1061" spans="1:13" ht="14.4" hidden="1" customHeight="1">
      <c r="A1061" s="154"/>
      <c r="B1061" s="166"/>
      <c r="C1061" s="157"/>
      <c r="D1061" s="154"/>
      <c r="E1061" s="153"/>
      <c r="F1061" s="4"/>
      <c r="G1061" s="154"/>
      <c r="H1061" s="154"/>
      <c r="I1061" s="170"/>
      <c r="J1061" s="146"/>
      <c r="K1061" s="149"/>
      <c r="L1061" s="202"/>
      <c r="M1061" s="154"/>
    </row>
    <row r="1062" spans="1:13" ht="14.4" hidden="1" customHeight="1">
      <c r="A1062" s="154"/>
      <c r="B1062" s="166"/>
      <c r="C1062" s="157"/>
      <c r="D1062" s="154"/>
      <c r="E1062" s="153"/>
      <c r="F1062" s="4"/>
      <c r="G1062" s="154"/>
      <c r="H1062" s="154"/>
      <c r="I1062" s="170"/>
      <c r="J1062" s="146"/>
      <c r="K1062" s="149"/>
      <c r="L1062" s="202"/>
      <c r="M1062" s="154"/>
    </row>
    <row r="1063" spans="1:13" ht="14.4" hidden="1" customHeight="1">
      <c r="A1063" s="154"/>
      <c r="B1063" s="166"/>
      <c r="C1063" s="157"/>
      <c r="D1063" s="154"/>
      <c r="E1063" s="153"/>
      <c r="F1063" s="4"/>
      <c r="G1063" s="154"/>
      <c r="H1063" s="154"/>
      <c r="I1063" s="170"/>
      <c r="J1063" s="146"/>
      <c r="K1063" s="149"/>
      <c r="L1063" s="202"/>
      <c r="M1063" s="154"/>
    </row>
    <row r="1064" spans="1:13" ht="14.4" hidden="1" customHeight="1">
      <c r="A1064" s="154"/>
      <c r="B1064" s="166"/>
      <c r="C1064" s="157"/>
      <c r="D1064" s="154"/>
      <c r="E1064" s="153"/>
      <c r="F1064" s="4"/>
      <c r="G1064" s="154"/>
      <c r="H1064" s="154"/>
      <c r="I1064" s="170"/>
      <c r="J1064" s="146"/>
      <c r="K1064" s="149"/>
      <c r="L1064" s="202"/>
      <c r="M1064" s="154"/>
    </row>
    <row r="1065" spans="1:13" ht="14.4" hidden="1" customHeight="1">
      <c r="A1065" s="154"/>
      <c r="B1065" s="166"/>
      <c r="C1065" s="157"/>
      <c r="D1065" s="154"/>
      <c r="E1065" s="153"/>
      <c r="F1065" s="4"/>
      <c r="G1065" s="154"/>
      <c r="H1065" s="154"/>
      <c r="I1065" s="170"/>
      <c r="J1065" s="146"/>
      <c r="K1065" s="149"/>
      <c r="L1065" s="202"/>
      <c r="M1065" s="154"/>
    </row>
    <row r="1066" spans="1:13" ht="14.4" hidden="1" customHeight="1">
      <c r="A1066" s="154"/>
      <c r="B1066" s="166"/>
      <c r="C1066" s="157"/>
      <c r="D1066" s="154"/>
      <c r="E1066" s="153"/>
      <c r="F1066" s="4"/>
      <c r="G1066" s="154"/>
      <c r="H1066" s="154"/>
      <c r="I1066" s="170"/>
      <c r="J1066" s="146"/>
      <c r="K1066" s="149"/>
      <c r="L1066" s="202"/>
      <c r="M1066" s="154"/>
    </row>
    <row r="1067" spans="1:13" ht="14.4" hidden="1" customHeight="1">
      <c r="A1067" s="154"/>
      <c r="B1067" s="166"/>
      <c r="C1067" s="157"/>
      <c r="D1067" s="154"/>
      <c r="E1067" s="153"/>
      <c r="F1067" s="4"/>
      <c r="G1067" s="154"/>
      <c r="H1067" s="154"/>
      <c r="I1067" s="170"/>
      <c r="J1067" s="146"/>
      <c r="K1067" s="149"/>
      <c r="L1067" s="202"/>
      <c r="M1067" s="154"/>
    </row>
    <row r="1068" spans="1:13" ht="14.4" hidden="1" customHeight="1">
      <c r="A1068" s="154"/>
      <c r="B1068" s="166"/>
      <c r="C1068" s="157"/>
      <c r="D1068" s="154"/>
      <c r="E1068" s="153"/>
      <c r="F1068" s="4"/>
      <c r="G1068" s="154"/>
      <c r="H1068" s="154"/>
      <c r="I1068" s="170"/>
      <c r="J1068" s="146"/>
      <c r="K1068" s="149"/>
      <c r="L1068" s="202"/>
      <c r="M1068" s="154"/>
    </row>
    <row r="1069" spans="1:13" ht="14.4" hidden="1" customHeight="1">
      <c r="A1069" s="154"/>
      <c r="B1069" s="166"/>
      <c r="C1069" s="157"/>
      <c r="D1069" s="154"/>
      <c r="E1069" s="153"/>
      <c r="F1069" s="4"/>
      <c r="G1069" s="154"/>
      <c r="H1069" s="154"/>
      <c r="I1069" s="170"/>
      <c r="J1069" s="146"/>
      <c r="K1069" s="149"/>
      <c r="L1069" s="202"/>
      <c r="M1069" s="154"/>
    </row>
    <row r="1070" spans="1:13" ht="14.4" hidden="1" customHeight="1">
      <c r="A1070" s="154"/>
      <c r="B1070" s="166"/>
      <c r="C1070" s="157"/>
      <c r="D1070" s="154"/>
      <c r="E1070" s="153"/>
      <c r="F1070" s="4"/>
      <c r="G1070" s="154"/>
      <c r="H1070" s="154"/>
      <c r="I1070" s="170"/>
      <c r="J1070" s="146"/>
      <c r="K1070" s="149"/>
      <c r="L1070" s="202"/>
      <c r="M1070" s="154"/>
    </row>
    <row r="1071" spans="1:13" ht="14.4" hidden="1" customHeight="1">
      <c r="A1071" s="154"/>
      <c r="B1071" s="166"/>
      <c r="C1071" s="157"/>
      <c r="D1071" s="154"/>
      <c r="E1071" s="153"/>
      <c r="F1071" s="4"/>
      <c r="G1071" s="154"/>
      <c r="H1071" s="154"/>
      <c r="I1071" s="170"/>
      <c r="J1071" s="146"/>
      <c r="K1071" s="149"/>
      <c r="L1071" s="202"/>
      <c r="M1071" s="154"/>
    </row>
    <row r="1072" spans="1:13" ht="14.4" hidden="1" customHeight="1">
      <c r="A1072" s="154"/>
      <c r="B1072" s="166"/>
      <c r="C1072" s="157"/>
      <c r="D1072" s="154"/>
      <c r="E1072" s="153"/>
      <c r="F1072" s="4"/>
      <c r="G1072" s="154"/>
      <c r="H1072" s="154"/>
      <c r="I1072" s="170"/>
      <c r="J1072" s="146"/>
      <c r="K1072" s="149"/>
      <c r="L1072" s="202"/>
      <c r="M1072" s="154"/>
    </row>
    <row r="1073" spans="1:13" ht="14.4" hidden="1" customHeight="1">
      <c r="A1073" s="154"/>
      <c r="B1073" s="166"/>
      <c r="C1073" s="157"/>
      <c r="D1073" s="154"/>
      <c r="E1073" s="153"/>
      <c r="F1073" s="4"/>
      <c r="G1073" s="154"/>
      <c r="H1073" s="154"/>
      <c r="I1073" s="170"/>
      <c r="J1073" s="146"/>
      <c r="K1073" s="149"/>
      <c r="L1073" s="202"/>
      <c r="M1073" s="154"/>
    </row>
    <row r="1074" spans="1:13" ht="14.4" hidden="1" customHeight="1">
      <c r="A1074" s="154"/>
      <c r="B1074" s="166"/>
      <c r="C1074" s="157"/>
      <c r="D1074" s="154"/>
      <c r="E1074" s="153"/>
      <c r="F1074" s="4"/>
      <c r="G1074" s="154"/>
      <c r="H1074" s="154"/>
      <c r="I1074" s="170"/>
      <c r="J1074" s="146"/>
      <c r="K1074" s="149"/>
      <c r="L1074" s="202"/>
      <c r="M1074" s="154"/>
    </row>
    <row r="1075" spans="1:13" ht="14.4" hidden="1" customHeight="1">
      <c r="A1075" s="154"/>
      <c r="B1075" s="166"/>
      <c r="C1075" s="157"/>
      <c r="D1075" s="154"/>
      <c r="E1075" s="153"/>
      <c r="F1075" s="4"/>
      <c r="G1075" s="154"/>
      <c r="H1075" s="154"/>
      <c r="I1075" s="170"/>
      <c r="J1075" s="146"/>
      <c r="K1075" s="149"/>
      <c r="L1075" s="202"/>
      <c r="M1075" s="154"/>
    </row>
    <row r="1076" spans="1:13" ht="14.4" hidden="1" customHeight="1">
      <c r="A1076" s="154"/>
      <c r="B1076" s="166"/>
      <c r="C1076" s="157"/>
      <c r="D1076" s="154"/>
      <c r="E1076" s="153"/>
      <c r="F1076" s="4"/>
      <c r="G1076" s="154"/>
      <c r="H1076" s="154"/>
      <c r="I1076" s="170"/>
      <c r="J1076" s="146"/>
      <c r="K1076" s="149"/>
      <c r="L1076" s="202"/>
      <c r="M1076" s="154"/>
    </row>
    <row r="1077" spans="1:13" ht="14.4" hidden="1" customHeight="1">
      <c r="A1077" s="154"/>
      <c r="B1077" s="166"/>
      <c r="C1077" s="157"/>
      <c r="D1077" s="154"/>
      <c r="E1077" s="153"/>
      <c r="F1077" s="4"/>
      <c r="G1077" s="154"/>
      <c r="H1077" s="154"/>
      <c r="I1077" s="170"/>
      <c r="J1077" s="146"/>
      <c r="K1077" s="149"/>
      <c r="L1077" s="202"/>
      <c r="M1077" s="154"/>
    </row>
    <row r="1078" spans="1:13" ht="14.4" hidden="1" customHeight="1">
      <c r="A1078" s="154"/>
      <c r="B1078" s="166"/>
      <c r="C1078" s="157"/>
      <c r="D1078" s="154"/>
      <c r="E1078" s="153"/>
      <c r="F1078" s="4"/>
      <c r="G1078" s="154"/>
      <c r="H1078" s="154"/>
      <c r="I1078" s="170"/>
      <c r="J1078" s="146"/>
      <c r="K1078" s="149"/>
      <c r="L1078" s="202"/>
      <c r="M1078" s="154"/>
    </row>
    <row r="1079" spans="1:13" ht="14.4" hidden="1" customHeight="1">
      <c r="A1079" s="154"/>
      <c r="B1079" s="166"/>
      <c r="C1079" s="157"/>
      <c r="D1079" s="154"/>
      <c r="E1079" s="153"/>
      <c r="F1079" s="4"/>
      <c r="G1079" s="154"/>
      <c r="H1079" s="154"/>
      <c r="I1079" s="170"/>
      <c r="J1079" s="146"/>
      <c r="K1079" s="149"/>
      <c r="L1079" s="202"/>
      <c r="M1079" s="154"/>
    </row>
    <row r="1080" spans="1:13" ht="14.4" hidden="1" customHeight="1">
      <c r="A1080" s="154"/>
      <c r="B1080" s="166"/>
      <c r="C1080" s="157"/>
      <c r="D1080" s="154"/>
      <c r="E1080" s="153"/>
      <c r="F1080" s="4"/>
      <c r="G1080" s="154"/>
      <c r="H1080" s="154"/>
      <c r="I1080" s="170"/>
      <c r="J1080" s="146"/>
      <c r="K1080" s="149"/>
      <c r="L1080" s="202"/>
      <c r="M1080" s="154"/>
    </row>
    <row r="1081" spans="1:13" ht="14.4" hidden="1" customHeight="1">
      <c r="A1081" s="154"/>
      <c r="B1081" s="166"/>
      <c r="C1081" s="157"/>
      <c r="D1081" s="154"/>
      <c r="E1081" s="153"/>
      <c r="F1081" s="4"/>
      <c r="G1081" s="154"/>
      <c r="H1081" s="154"/>
      <c r="I1081" s="170"/>
      <c r="J1081" s="146"/>
      <c r="K1081" s="149"/>
      <c r="L1081" s="202"/>
      <c r="M1081" s="154"/>
    </row>
    <row r="1082" spans="1:13" ht="14.4" hidden="1" customHeight="1">
      <c r="A1082" s="154"/>
      <c r="B1082" s="166"/>
      <c r="C1082" s="157"/>
      <c r="D1082" s="154"/>
      <c r="E1082" s="153"/>
      <c r="F1082" s="4"/>
      <c r="G1082" s="154"/>
      <c r="H1082" s="154"/>
      <c r="I1082" s="170"/>
      <c r="J1082" s="146"/>
      <c r="K1082" s="149"/>
      <c r="L1082" s="202"/>
      <c r="M1082" s="154"/>
    </row>
    <row r="1083" spans="1:13" ht="14.4" hidden="1" customHeight="1">
      <c r="A1083" s="154"/>
      <c r="B1083" s="166"/>
      <c r="C1083" s="157"/>
      <c r="D1083" s="154"/>
      <c r="E1083" s="153"/>
      <c r="F1083" s="4"/>
      <c r="G1083" s="154"/>
      <c r="H1083" s="154"/>
      <c r="I1083" s="170"/>
      <c r="J1083" s="146"/>
      <c r="K1083" s="149"/>
      <c r="L1083" s="202"/>
      <c r="M1083" s="154"/>
    </row>
    <row r="1084" spans="1:13" ht="14.4" hidden="1" customHeight="1">
      <c r="A1084" s="154"/>
      <c r="B1084" s="166"/>
      <c r="C1084" s="157"/>
      <c r="D1084" s="154"/>
      <c r="E1084" s="153"/>
      <c r="F1084" s="4"/>
      <c r="G1084" s="154"/>
      <c r="H1084" s="154"/>
      <c r="I1084" s="170"/>
      <c r="J1084" s="146"/>
      <c r="K1084" s="149"/>
      <c r="L1084" s="202"/>
      <c r="M1084" s="154"/>
    </row>
    <row r="1085" spans="1:13" ht="14.4" hidden="1" customHeight="1">
      <c r="A1085" s="154"/>
      <c r="B1085" s="166"/>
      <c r="C1085" s="157"/>
      <c r="D1085" s="154"/>
      <c r="E1085" s="153"/>
      <c r="F1085" s="4"/>
      <c r="G1085" s="154"/>
      <c r="H1085" s="154"/>
      <c r="I1085" s="170"/>
      <c r="J1085" s="146"/>
      <c r="K1085" s="149"/>
      <c r="L1085" s="202"/>
      <c r="M1085" s="154"/>
    </row>
    <row r="1086" spans="1:13" ht="14.4" hidden="1" customHeight="1">
      <c r="A1086" s="154"/>
      <c r="B1086" s="166"/>
      <c r="C1086" s="157"/>
      <c r="D1086" s="154"/>
      <c r="E1086" s="153"/>
      <c r="F1086" s="4"/>
      <c r="G1086" s="154"/>
      <c r="H1086" s="154"/>
      <c r="I1086" s="170"/>
      <c r="J1086" s="146"/>
      <c r="K1086" s="149"/>
      <c r="L1086" s="202"/>
      <c r="M1086" s="154"/>
    </row>
    <row r="1087" spans="1:13" ht="14.4" hidden="1" customHeight="1">
      <c r="A1087" s="154"/>
      <c r="B1087" s="166"/>
      <c r="C1087" s="157"/>
      <c r="D1087" s="154"/>
      <c r="E1087" s="153"/>
      <c r="F1087" s="4"/>
      <c r="G1087" s="154"/>
      <c r="H1087" s="154"/>
      <c r="I1087" s="170"/>
      <c r="J1087" s="146"/>
      <c r="K1087" s="149"/>
      <c r="L1087" s="202"/>
      <c r="M1087" s="154"/>
    </row>
    <row r="1088" spans="1:13" ht="14.4" hidden="1" customHeight="1">
      <c r="A1088" s="154"/>
      <c r="B1088" s="166"/>
      <c r="C1088" s="157"/>
      <c r="D1088" s="154"/>
      <c r="E1088" s="153"/>
      <c r="F1088" s="4"/>
      <c r="G1088" s="154"/>
      <c r="H1088" s="154"/>
      <c r="I1088" s="170"/>
      <c r="J1088" s="146"/>
      <c r="K1088" s="149"/>
      <c r="L1088" s="202"/>
      <c r="M1088" s="154"/>
    </row>
    <row r="1089" spans="1:13" ht="14.4" hidden="1" customHeight="1">
      <c r="A1089" s="154"/>
      <c r="B1089" s="166"/>
      <c r="C1089" s="157"/>
      <c r="D1089" s="154"/>
      <c r="E1089" s="153"/>
      <c r="F1089" s="4"/>
      <c r="G1089" s="154"/>
      <c r="H1089" s="154"/>
      <c r="I1089" s="170"/>
      <c r="J1089" s="146"/>
      <c r="K1089" s="149"/>
      <c r="L1089" s="202"/>
      <c r="M1089" s="154"/>
    </row>
    <row r="1090" spans="1:13" ht="14.4" hidden="1" customHeight="1">
      <c r="A1090" s="154"/>
      <c r="B1090" s="166"/>
      <c r="C1090" s="157"/>
      <c r="D1090" s="154"/>
      <c r="E1090" s="153"/>
      <c r="F1090" s="4"/>
      <c r="G1090" s="154"/>
      <c r="H1090" s="154"/>
      <c r="I1090" s="170"/>
      <c r="J1090" s="146"/>
      <c r="K1090" s="149"/>
      <c r="L1090" s="202"/>
      <c r="M1090" s="154"/>
    </row>
    <row r="1091" spans="1:13" ht="14.4" hidden="1" customHeight="1">
      <c r="A1091" s="154"/>
      <c r="B1091" s="166"/>
      <c r="C1091" s="157"/>
      <c r="D1091" s="154"/>
      <c r="E1091" s="153"/>
      <c r="F1091" s="4"/>
      <c r="G1091" s="154"/>
      <c r="H1091" s="154"/>
      <c r="I1091" s="170"/>
      <c r="J1091" s="146"/>
      <c r="K1091" s="149"/>
      <c r="L1091" s="202"/>
      <c r="M1091" s="154"/>
    </row>
    <row r="1092" spans="1:13" ht="14.4" hidden="1" customHeight="1">
      <c r="A1092" s="154"/>
      <c r="B1092" s="166"/>
      <c r="C1092" s="157"/>
      <c r="D1092" s="154"/>
      <c r="E1092" s="153"/>
      <c r="F1092" s="4"/>
      <c r="G1092" s="154"/>
      <c r="H1092" s="154"/>
      <c r="I1092" s="170"/>
      <c r="J1092" s="146"/>
      <c r="K1092" s="149"/>
      <c r="L1092" s="202"/>
      <c r="M1092" s="154"/>
    </row>
    <row r="1093" spans="1:13" ht="14.4" hidden="1" customHeight="1">
      <c r="A1093" s="154"/>
      <c r="B1093" s="166"/>
      <c r="C1093" s="157"/>
      <c r="D1093" s="154"/>
      <c r="E1093" s="153"/>
      <c r="F1093" s="4"/>
      <c r="G1093" s="154"/>
      <c r="H1093" s="154"/>
      <c r="I1093" s="170"/>
      <c r="J1093" s="146"/>
      <c r="K1093" s="149"/>
      <c r="L1093" s="202"/>
      <c r="M1093" s="154"/>
    </row>
    <row r="1094" spans="1:13" ht="14.4" hidden="1" customHeight="1">
      <c r="A1094" s="154"/>
      <c r="B1094" s="166"/>
      <c r="C1094" s="157"/>
      <c r="D1094" s="154"/>
      <c r="E1094" s="153"/>
      <c r="F1094" s="4"/>
      <c r="G1094" s="154"/>
      <c r="H1094" s="154"/>
      <c r="I1094" s="170"/>
      <c r="J1094" s="146"/>
      <c r="K1094" s="149"/>
      <c r="L1094" s="202"/>
      <c r="M1094" s="154"/>
    </row>
    <row r="1095" spans="1:13" ht="14.4" hidden="1" customHeight="1">
      <c r="A1095" s="154"/>
      <c r="B1095" s="166"/>
      <c r="C1095" s="157"/>
      <c r="D1095" s="154"/>
      <c r="E1095" s="153"/>
      <c r="F1095" s="4"/>
      <c r="G1095" s="154"/>
      <c r="H1095" s="154"/>
      <c r="I1095" s="170"/>
      <c r="J1095" s="146"/>
      <c r="K1095" s="149"/>
      <c r="L1095" s="202"/>
      <c r="M1095" s="154"/>
    </row>
    <row r="1096" spans="1:13" ht="14.4" hidden="1" customHeight="1">
      <c r="A1096" s="154"/>
      <c r="B1096" s="166"/>
      <c r="C1096" s="157"/>
      <c r="D1096" s="154"/>
      <c r="E1096" s="153"/>
      <c r="F1096" s="4"/>
      <c r="G1096" s="154"/>
      <c r="H1096" s="154"/>
      <c r="I1096" s="170"/>
      <c r="J1096" s="146"/>
      <c r="K1096" s="149"/>
      <c r="L1096" s="202"/>
      <c r="M1096" s="154"/>
    </row>
    <row r="1097" spans="1:13" ht="14.4" hidden="1" customHeight="1">
      <c r="A1097" s="154"/>
      <c r="B1097" s="166"/>
      <c r="C1097" s="157"/>
      <c r="D1097" s="154"/>
      <c r="E1097" s="153"/>
      <c r="F1097" s="4"/>
      <c r="G1097" s="154"/>
      <c r="H1097" s="154"/>
      <c r="I1097" s="170"/>
      <c r="J1097" s="146"/>
      <c r="K1097" s="149"/>
      <c r="L1097" s="202"/>
      <c r="M1097" s="154"/>
    </row>
    <row r="1098" spans="1:13" ht="14.4" hidden="1" customHeight="1">
      <c r="A1098" s="154"/>
      <c r="B1098" s="166"/>
      <c r="C1098" s="157"/>
      <c r="D1098" s="154"/>
      <c r="E1098" s="153"/>
      <c r="F1098" s="4"/>
      <c r="G1098" s="154"/>
      <c r="H1098" s="154"/>
      <c r="I1098" s="170"/>
      <c r="J1098" s="146"/>
      <c r="K1098" s="149"/>
      <c r="L1098" s="202"/>
      <c r="M1098" s="154"/>
    </row>
    <row r="1099" spans="1:13" ht="14.4" hidden="1" customHeight="1">
      <c r="A1099" s="154"/>
      <c r="B1099" s="166"/>
      <c r="C1099" s="157"/>
      <c r="D1099" s="154"/>
      <c r="E1099" s="153"/>
      <c r="F1099" s="4"/>
      <c r="G1099" s="154"/>
      <c r="H1099" s="154"/>
      <c r="I1099" s="170"/>
      <c r="J1099" s="146"/>
      <c r="K1099" s="149"/>
      <c r="L1099" s="202"/>
      <c r="M1099" s="154"/>
    </row>
    <row r="1100" spans="1:13" ht="14.4" hidden="1" customHeight="1">
      <c r="A1100" s="154"/>
      <c r="B1100" s="166"/>
      <c r="C1100" s="157"/>
      <c r="D1100" s="154"/>
      <c r="E1100" s="153"/>
      <c r="F1100" s="4"/>
      <c r="G1100" s="154"/>
      <c r="H1100" s="154"/>
      <c r="I1100" s="170"/>
      <c r="J1100" s="146"/>
      <c r="K1100" s="149"/>
      <c r="L1100" s="202"/>
      <c r="M1100" s="154"/>
    </row>
    <row r="1101" spans="1:13" ht="14.4" hidden="1" customHeight="1">
      <c r="A1101" s="154"/>
      <c r="B1101" s="166"/>
      <c r="C1101" s="157"/>
      <c r="D1101" s="154"/>
      <c r="E1101" s="153"/>
      <c r="F1101" s="4"/>
      <c r="G1101" s="154"/>
      <c r="H1101" s="154"/>
      <c r="I1101" s="170"/>
      <c r="J1101" s="146"/>
      <c r="K1101" s="149"/>
      <c r="L1101" s="202"/>
      <c r="M1101" s="154"/>
    </row>
    <row r="1102" spans="1:13" ht="14.4" hidden="1" customHeight="1">
      <c r="A1102" s="154"/>
      <c r="B1102" s="166"/>
      <c r="C1102" s="157"/>
      <c r="D1102" s="154"/>
      <c r="E1102" s="153"/>
      <c r="F1102" s="4"/>
      <c r="G1102" s="154"/>
      <c r="H1102" s="154"/>
      <c r="I1102" s="170"/>
      <c r="J1102" s="146"/>
      <c r="K1102" s="149"/>
      <c r="L1102" s="202"/>
      <c r="M1102" s="154"/>
    </row>
    <row r="1103" spans="1:13" ht="14.4" hidden="1" customHeight="1">
      <c r="A1103" s="154"/>
      <c r="B1103" s="166"/>
      <c r="C1103" s="157"/>
      <c r="D1103" s="154"/>
      <c r="E1103" s="153"/>
      <c r="F1103" s="4"/>
      <c r="G1103" s="154"/>
      <c r="H1103" s="154"/>
      <c r="I1103" s="170"/>
      <c r="J1103" s="146"/>
      <c r="K1103" s="149"/>
      <c r="L1103" s="202"/>
      <c r="M1103" s="154"/>
    </row>
    <row r="1104" spans="1:13" ht="14.4" hidden="1" customHeight="1">
      <c r="A1104" s="154"/>
      <c r="B1104" s="166"/>
      <c r="C1104" s="157"/>
      <c r="D1104" s="154"/>
      <c r="E1104" s="153"/>
      <c r="F1104" s="4"/>
      <c r="G1104" s="154"/>
      <c r="H1104" s="154"/>
      <c r="I1104" s="170"/>
      <c r="J1104" s="146"/>
      <c r="K1104" s="149"/>
      <c r="L1104" s="202"/>
      <c r="M1104" s="154"/>
    </row>
    <row r="1105" spans="1:13" ht="14.4" hidden="1" customHeight="1">
      <c r="A1105" s="154"/>
      <c r="B1105" s="166"/>
      <c r="C1105" s="157"/>
      <c r="D1105" s="154"/>
      <c r="E1105" s="153"/>
      <c r="F1105" s="4"/>
      <c r="G1105" s="154"/>
      <c r="H1105" s="154"/>
      <c r="I1105" s="170"/>
      <c r="J1105" s="146"/>
      <c r="K1105" s="149"/>
      <c r="L1105" s="202"/>
      <c r="M1105" s="154"/>
    </row>
    <row r="1106" spans="1:13" ht="14.4" hidden="1" customHeight="1">
      <c r="A1106" s="154"/>
      <c r="B1106" s="166"/>
      <c r="C1106" s="157"/>
      <c r="D1106" s="154"/>
      <c r="E1106" s="153"/>
      <c r="F1106" s="4"/>
      <c r="G1106" s="154"/>
      <c r="H1106" s="154"/>
      <c r="I1106" s="170"/>
      <c r="J1106" s="146"/>
      <c r="K1106" s="149"/>
      <c r="L1106" s="202"/>
      <c r="M1106" s="154"/>
    </row>
    <row r="1107" spans="1:13" ht="14.4" hidden="1" customHeight="1">
      <c r="A1107" s="154"/>
      <c r="B1107" s="166"/>
      <c r="C1107" s="157"/>
      <c r="D1107" s="154"/>
      <c r="E1107" s="153"/>
      <c r="F1107" s="4"/>
      <c r="G1107" s="154"/>
      <c r="H1107" s="154"/>
      <c r="I1107" s="170"/>
      <c r="J1107" s="146"/>
      <c r="K1107" s="149"/>
      <c r="L1107" s="202"/>
      <c r="M1107" s="154"/>
    </row>
    <row r="1108" spans="1:13" ht="14.4" hidden="1" customHeight="1">
      <c r="A1108" s="154"/>
      <c r="B1108" s="166"/>
      <c r="C1108" s="157"/>
      <c r="D1108" s="154"/>
      <c r="E1108" s="153"/>
      <c r="F1108" s="4"/>
      <c r="G1108" s="154"/>
      <c r="H1108" s="154"/>
      <c r="I1108" s="170"/>
      <c r="J1108" s="146"/>
      <c r="K1108" s="149"/>
      <c r="L1108" s="202"/>
      <c r="M1108" s="154"/>
    </row>
    <row r="1109" spans="1:13" ht="14.4" hidden="1" customHeight="1">
      <c r="A1109" s="154"/>
      <c r="B1109" s="166"/>
      <c r="C1109" s="157"/>
      <c r="D1109" s="154"/>
      <c r="E1109" s="153"/>
      <c r="F1109" s="4"/>
      <c r="G1109" s="154"/>
      <c r="H1109" s="154"/>
      <c r="I1109" s="170"/>
      <c r="J1109" s="146"/>
      <c r="K1109" s="149"/>
      <c r="L1109" s="202"/>
      <c r="M1109" s="154"/>
    </row>
    <row r="1110" spans="1:13" ht="14.4" hidden="1" customHeight="1">
      <c r="A1110" s="154"/>
      <c r="B1110" s="166"/>
      <c r="C1110" s="157"/>
      <c r="D1110" s="154"/>
      <c r="E1110" s="153"/>
      <c r="F1110" s="4"/>
      <c r="G1110" s="154"/>
      <c r="H1110" s="154"/>
      <c r="I1110" s="170"/>
      <c r="J1110" s="146"/>
      <c r="K1110" s="149"/>
      <c r="L1110" s="202"/>
      <c r="M1110" s="154"/>
    </row>
    <row r="1111" spans="1:13" ht="14.4" hidden="1" customHeight="1">
      <c r="A1111" s="154"/>
      <c r="B1111" s="166"/>
      <c r="C1111" s="157"/>
      <c r="D1111" s="154"/>
      <c r="E1111" s="153"/>
      <c r="F1111" s="4"/>
      <c r="G1111" s="154"/>
      <c r="H1111" s="154"/>
      <c r="I1111" s="170"/>
      <c r="J1111" s="146"/>
      <c r="K1111" s="149"/>
      <c r="L1111" s="202"/>
      <c r="M1111" s="154"/>
    </row>
    <row r="1112" spans="1:13" ht="14.4" hidden="1" customHeight="1">
      <c r="A1112" s="154"/>
      <c r="B1112" s="166"/>
      <c r="C1112" s="157"/>
      <c r="D1112" s="154"/>
      <c r="E1112" s="153"/>
      <c r="F1112" s="4"/>
      <c r="G1112" s="154"/>
      <c r="H1112" s="154"/>
      <c r="I1112" s="170"/>
      <c r="J1112" s="146"/>
      <c r="K1112" s="149"/>
      <c r="L1112" s="202"/>
      <c r="M1112" s="154"/>
    </row>
    <row r="1113" spans="1:13" ht="14.4" hidden="1" customHeight="1">
      <c r="A1113" s="154"/>
      <c r="B1113" s="166"/>
      <c r="C1113" s="157"/>
      <c r="D1113" s="154"/>
      <c r="E1113" s="153"/>
      <c r="F1113" s="4"/>
      <c r="G1113" s="154"/>
      <c r="H1113" s="154"/>
      <c r="I1113" s="170"/>
      <c r="J1113" s="146"/>
      <c r="K1113" s="149"/>
      <c r="L1113" s="202"/>
      <c r="M1113" s="154"/>
    </row>
    <row r="1114" spans="1:13" ht="14.4" hidden="1" customHeight="1">
      <c r="A1114" s="154"/>
      <c r="B1114" s="166"/>
      <c r="C1114" s="157"/>
      <c r="D1114" s="154"/>
      <c r="E1114" s="153"/>
      <c r="F1114" s="4"/>
      <c r="G1114" s="154"/>
      <c r="H1114" s="154"/>
      <c r="I1114" s="170"/>
      <c r="J1114" s="146"/>
      <c r="K1114" s="149"/>
      <c r="L1114" s="202"/>
      <c r="M1114" s="154"/>
    </row>
    <row r="1115" spans="1:13" ht="14.4" hidden="1" customHeight="1">
      <c r="A1115" s="154"/>
      <c r="B1115" s="166"/>
      <c r="C1115" s="157"/>
      <c r="D1115" s="154"/>
      <c r="E1115" s="153"/>
      <c r="F1115" s="4"/>
      <c r="G1115" s="154"/>
      <c r="H1115" s="154"/>
      <c r="I1115" s="170"/>
      <c r="J1115" s="146"/>
      <c r="K1115" s="149"/>
      <c r="L1115" s="202"/>
      <c r="M1115" s="154"/>
    </row>
    <row r="1116" spans="1:13" ht="14.4" hidden="1" customHeight="1">
      <c r="A1116" s="154"/>
      <c r="B1116" s="166"/>
      <c r="C1116" s="157"/>
      <c r="D1116" s="154"/>
      <c r="E1116" s="153"/>
      <c r="F1116" s="4"/>
      <c r="G1116" s="154"/>
      <c r="H1116" s="154"/>
      <c r="I1116" s="170"/>
      <c r="J1116" s="146"/>
      <c r="K1116" s="149"/>
      <c r="L1116" s="202"/>
      <c r="M1116" s="154"/>
    </row>
    <row r="1117" spans="1:13" ht="14.4" hidden="1" customHeight="1">
      <c r="A1117" s="154"/>
      <c r="B1117" s="166"/>
      <c r="C1117" s="157"/>
      <c r="D1117" s="154"/>
      <c r="E1117" s="153"/>
      <c r="F1117" s="4"/>
      <c r="G1117" s="154"/>
      <c r="H1117" s="154"/>
      <c r="I1117" s="170"/>
      <c r="J1117" s="146"/>
      <c r="K1117" s="149"/>
      <c r="L1117" s="202"/>
      <c r="M1117" s="154"/>
    </row>
    <row r="1118" spans="1:13" ht="14.4" hidden="1" customHeight="1">
      <c r="A1118" s="154"/>
      <c r="B1118" s="166"/>
      <c r="C1118" s="157"/>
      <c r="D1118" s="154"/>
      <c r="E1118" s="153"/>
      <c r="F1118" s="4"/>
      <c r="G1118" s="154"/>
      <c r="H1118" s="154"/>
      <c r="I1118" s="170"/>
      <c r="J1118" s="146"/>
      <c r="K1118" s="149"/>
      <c r="L1118" s="202"/>
      <c r="M1118" s="154"/>
    </row>
    <row r="1119" spans="1:13" ht="14.4" hidden="1" customHeight="1">
      <c r="A1119" s="154"/>
      <c r="B1119" s="166"/>
      <c r="C1119" s="157"/>
      <c r="D1119" s="154"/>
      <c r="E1119" s="153"/>
      <c r="F1119" s="4"/>
      <c r="G1119" s="154"/>
      <c r="H1119" s="154"/>
      <c r="I1119" s="170"/>
      <c r="J1119" s="146"/>
      <c r="K1119" s="149"/>
      <c r="L1119" s="202"/>
      <c r="M1119" s="154"/>
    </row>
    <row r="1120" spans="1:13" ht="14.4" hidden="1" customHeight="1">
      <c r="A1120" s="154"/>
      <c r="B1120" s="166"/>
      <c r="C1120" s="157"/>
      <c r="D1120" s="154"/>
      <c r="E1120" s="153"/>
      <c r="F1120" s="4"/>
      <c r="G1120" s="154"/>
      <c r="H1120" s="154"/>
      <c r="I1120" s="170"/>
      <c r="J1120" s="146"/>
      <c r="K1120" s="149"/>
      <c r="L1120" s="202"/>
      <c r="M1120" s="154"/>
    </row>
    <row r="1121" spans="1:13" ht="14.4" hidden="1" customHeight="1">
      <c r="A1121" s="154"/>
      <c r="B1121" s="166"/>
      <c r="C1121" s="157"/>
      <c r="D1121" s="154"/>
      <c r="E1121" s="153"/>
      <c r="F1121" s="4"/>
      <c r="G1121" s="154"/>
      <c r="H1121" s="154"/>
      <c r="I1121" s="170"/>
      <c r="J1121" s="146"/>
      <c r="K1121" s="149"/>
      <c r="L1121" s="202"/>
      <c r="M1121" s="154"/>
    </row>
    <row r="1122" spans="1:13" ht="14.4" hidden="1" customHeight="1">
      <c r="A1122" s="154"/>
      <c r="B1122" s="166"/>
      <c r="C1122" s="157"/>
      <c r="D1122" s="154"/>
      <c r="E1122" s="153"/>
      <c r="F1122" s="4"/>
      <c r="G1122" s="154"/>
      <c r="H1122" s="154"/>
      <c r="I1122" s="170"/>
      <c r="J1122" s="146"/>
      <c r="K1122" s="149"/>
      <c r="L1122" s="202"/>
      <c r="M1122" s="154"/>
    </row>
    <row r="1123" spans="1:13" ht="14.4" hidden="1" customHeight="1">
      <c r="A1123" s="154"/>
      <c r="B1123" s="166"/>
      <c r="C1123" s="157"/>
      <c r="D1123" s="154"/>
      <c r="E1123" s="153"/>
      <c r="F1123" s="4"/>
      <c r="G1123" s="154"/>
      <c r="H1123" s="154"/>
      <c r="I1123" s="170"/>
      <c r="J1123" s="146"/>
      <c r="K1123" s="149"/>
      <c r="L1123" s="202"/>
      <c r="M1123" s="154"/>
    </row>
    <row r="1124" spans="1:13" ht="14.4" hidden="1" customHeight="1">
      <c r="A1124" s="154"/>
      <c r="B1124" s="166"/>
      <c r="C1124" s="157"/>
      <c r="D1124" s="154"/>
      <c r="E1124" s="153"/>
      <c r="F1124" s="4"/>
      <c r="G1124" s="154"/>
      <c r="H1124" s="154"/>
      <c r="I1124" s="170"/>
      <c r="J1124" s="146"/>
      <c r="K1124" s="149"/>
      <c r="L1124" s="202"/>
      <c r="M1124" s="154"/>
    </row>
    <row r="1125" spans="1:13" ht="14.4" hidden="1" customHeight="1">
      <c r="A1125" s="154"/>
      <c r="B1125" s="166"/>
      <c r="C1125" s="157"/>
      <c r="D1125" s="154"/>
      <c r="E1125" s="153"/>
      <c r="F1125" s="4"/>
      <c r="G1125" s="154"/>
      <c r="H1125" s="154"/>
      <c r="I1125" s="170"/>
      <c r="J1125" s="146"/>
      <c r="K1125" s="149"/>
      <c r="L1125" s="202"/>
      <c r="M1125" s="154"/>
    </row>
    <row r="1126" spans="1:13" ht="14.4" hidden="1" customHeight="1">
      <c r="A1126" s="154"/>
      <c r="B1126" s="166"/>
      <c r="C1126" s="157"/>
      <c r="D1126" s="154"/>
      <c r="E1126" s="153"/>
      <c r="F1126" s="4"/>
      <c r="G1126" s="154"/>
      <c r="H1126" s="154"/>
      <c r="I1126" s="170"/>
      <c r="J1126" s="146"/>
      <c r="K1126" s="149"/>
      <c r="L1126" s="202"/>
      <c r="M1126" s="154"/>
    </row>
    <row r="1127" spans="1:13" ht="14.4" hidden="1" customHeight="1">
      <c r="A1127" s="154"/>
      <c r="B1127" s="166"/>
      <c r="C1127" s="157"/>
      <c r="D1127" s="154"/>
      <c r="E1127" s="153"/>
      <c r="F1127" s="4"/>
      <c r="G1127" s="154"/>
      <c r="H1127" s="154"/>
      <c r="I1127" s="170"/>
      <c r="J1127" s="146"/>
      <c r="K1127" s="149"/>
      <c r="L1127" s="202"/>
      <c r="M1127" s="154"/>
    </row>
    <row r="1128" spans="1:13" ht="14.4" hidden="1" customHeight="1">
      <c r="A1128" s="154"/>
      <c r="B1128" s="166"/>
      <c r="C1128" s="157"/>
      <c r="D1128" s="154"/>
      <c r="E1128" s="153"/>
      <c r="F1128" s="4"/>
      <c r="G1128" s="154"/>
      <c r="H1128" s="154"/>
      <c r="I1128" s="170"/>
      <c r="J1128" s="146"/>
      <c r="K1128" s="149"/>
      <c r="L1128" s="202"/>
      <c r="M1128" s="154"/>
    </row>
    <row r="1129" spans="1:13" ht="14.4" hidden="1" customHeight="1">
      <c r="A1129" s="154"/>
      <c r="B1129" s="166"/>
      <c r="C1129" s="157"/>
      <c r="D1129" s="154"/>
      <c r="E1129" s="153"/>
      <c r="F1129" s="4"/>
      <c r="G1129" s="154"/>
      <c r="H1129" s="154"/>
      <c r="I1129" s="170"/>
      <c r="J1129" s="146"/>
      <c r="K1129" s="149"/>
      <c r="L1129" s="202"/>
      <c r="M1129" s="154"/>
    </row>
    <row r="1130" spans="1:13" ht="14.4" hidden="1" customHeight="1">
      <c r="A1130" s="154"/>
      <c r="B1130" s="166"/>
      <c r="C1130" s="157"/>
      <c r="D1130" s="154"/>
      <c r="E1130" s="153"/>
      <c r="F1130" s="4"/>
      <c r="G1130" s="154"/>
      <c r="H1130" s="154"/>
      <c r="I1130" s="170"/>
      <c r="J1130" s="146"/>
      <c r="K1130" s="149"/>
      <c r="L1130" s="202"/>
      <c r="M1130" s="154"/>
    </row>
    <row r="1131" spans="1:13" ht="14.4" hidden="1" customHeight="1">
      <c r="A1131" s="154"/>
      <c r="B1131" s="166"/>
      <c r="C1131" s="157"/>
      <c r="D1131" s="154"/>
      <c r="E1131" s="153"/>
      <c r="F1131" s="4"/>
      <c r="G1131" s="154"/>
      <c r="H1131" s="154"/>
      <c r="I1131" s="170"/>
      <c r="J1131" s="146"/>
      <c r="K1131" s="149"/>
      <c r="L1131" s="202"/>
      <c r="M1131" s="154"/>
    </row>
    <row r="1132" spans="1:13" ht="14.4" hidden="1" customHeight="1">
      <c r="A1132" s="154"/>
      <c r="B1132" s="166"/>
      <c r="C1132" s="157"/>
      <c r="D1132" s="154"/>
      <c r="E1132" s="153"/>
      <c r="F1132" s="4"/>
      <c r="G1132" s="154"/>
      <c r="H1132" s="154"/>
      <c r="I1132" s="170"/>
      <c r="J1132" s="146"/>
      <c r="K1132" s="149"/>
      <c r="L1132" s="202"/>
      <c r="M1132" s="154"/>
    </row>
    <row r="1133" spans="1:13" ht="14.4" hidden="1" customHeight="1">
      <c r="A1133" s="154"/>
      <c r="B1133" s="166"/>
      <c r="C1133" s="157"/>
      <c r="D1133" s="154"/>
      <c r="E1133" s="153"/>
      <c r="F1133" s="4"/>
      <c r="G1133" s="154"/>
      <c r="H1133" s="154"/>
      <c r="I1133" s="170"/>
      <c r="J1133" s="146"/>
      <c r="K1133" s="149"/>
      <c r="L1133" s="202"/>
      <c r="M1133" s="154"/>
    </row>
    <row r="1134" spans="1:13" ht="14.4" hidden="1" customHeight="1">
      <c r="A1134" s="154"/>
      <c r="B1134" s="166"/>
      <c r="C1134" s="157"/>
      <c r="D1134" s="154"/>
      <c r="E1134" s="153"/>
      <c r="F1134" s="4"/>
      <c r="G1134" s="154"/>
      <c r="H1134" s="154"/>
      <c r="I1134" s="170"/>
      <c r="J1134" s="146"/>
      <c r="K1134" s="149"/>
      <c r="L1134" s="202"/>
      <c r="M1134" s="154"/>
    </row>
    <row r="1135" spans="1:13" ht="14.4" hidden="1" customHeight="1">
      <c r="A1135" s="154"/>
      <c r="B1135" s="166"/>
      <c r="C1135" s="157"/>
      <c r="D1135" s="154"/>
      <c r="E1135" s="153"/>
      <c r="F1135" s="4"/>
      <c r="G1135" s="154"/>
      <c r="H1135" s="154"/>
      <c r="I1135" s="170"/>
      <c r="J1135" s="146"/>
      <c r="K1135" s="149"/>
      <c r="L1135" s="202"/>
      <c r="M1135" s="154"/>
    </row>
    <row r="1136" spans="1:13" ht="14.4" hidden="1" customHeight="1">
      <c r="A1136" s="154"/>
      <c r="B1136" s="166"/>
      <c r="C1136" s="157"/>
      <c r="D1136" s="154"/>
      <c r="E1136" s="153"/>
      <c r="F1136" s="4"/>
      <c r="G1136" s="154"/>
      <c r="H1136" s="154"/>
      <c r="I1136" s="170"/>
      <c r="J1136" s="146"/>
      <c r="K1136" s="149"/>
      <c r="L1136" s="202"/>
      <c r="M1136" s="154"/>
    </row>
    <row r="1137" spans="1:13" ht="14.4" hidden="1" customHeight="1">
      <c r="A1137" s="154"/>
      <c r="B1137" s="166"/>
      <c r="C1137" s="157"/>
      <c r="D1137" s="154"/>
      <c r="E1137" s="153"/>
      <c r="F1137" s="4"/>
      <c r="G1137" s="154"/>
      <c r="H1137" s="154"/>
      <c r="I1137" s="170"/>
      <c r="J1137" s="146"/>
      <c r="K1137" s="149"/>
      <c r="L1137" s="202"/>
      <c r="M1137" s="154"/>
    </row>
    <row r="1138" spans="1:13" ht="14.4" hidden="1" customHeight="1">
      <c r="A1138" s="154"/>
      <c r="B1138" s="166"/>
      <c r="C1138" s="157"/>
      <c r="D1138" s="154"/>
      <c r="E1138" s="153"/>
      <c r="F1138" s="4"/>
      <c r="G1138" s="154"/>
      <c r="H1138" s="154"/>
      <c r="I1138" s="170"/>
      <c r="J1138" s="146"/>
      <c r="K1138" s="149"/>
      <c r="L1138" s="202"/>
      <c r="M1138" s="154"/>
    </row>
    <row r="1139" spans="1:13" ht="14.4" hidden="1" customHeight="1">
      <c r="A1139" s="154"/>
      <c r="B1139" s="166"/>
      <c r="C1139" s="157"/>
      <c r="D1139" s="154"/>
      <c r="E1139" s="153"/>
      <c r="F1139" s="4"/>
      <c r="G1139" s="154"/>
      <c r="H1139" s="154"/>
      <c r="I1139" s="170"/>
      <c r="J1139" s="146"/>
      <c r="K1139" s="149"/>
      <c r="L1139" s="202"/>
      <c r="M1139" s="154"/>
    </row>
    <row r="1140" spans="1:13" ht="14.4" hidden="1" customHeight="1">
      <c r="A1140" s="154"/>
      <c r="B1140" s="166"/>
      <c r="C1140" s="157"/>
      <c r="D1140" s="154"/>
      <c r="E1140" s="153"/>
      <c r="F1140" s="4"/>
      <c r="G1140" s="154"/>
      <c r="H1140" s="154"/>
      <c r="I1140" s="170"/>
      <c r="J1140" s="146"/>
      <c r="K1140" s="149"/>
      <c r="L1140" s="202"/>
      <c r="M1140" s="154"/>
    </row>
    <row r="1141" spans="1:13" ht="14.4" hidden="1" customHeight="1">
      <c r="A1141" s="154"/>
      <c r="B1141" s="166"/>
      <c r="C1141" s="157"/>
      <c r="D1141" s="154"/>
      <c r="E1141" s="153"/>
      <c r="F1141" s="4"/>
      <c r="G1141" s="154"/>
      <c r="H1141" s="154"/>
      <c r="I1141" s="170"/>
      <c r="J1141" s="146"/>
      <c r="K1141" s="149"/>
      <c r="L1141" s="202"/>
      <c r="M1141" s="154"/>
    </row>
    <row r="1142" spans="1:13" ht="14.4" hidden="1" customHeight="1">
      <c r="A1142" s="154"/>
      <c r="B1142" s="166"/>
      <c r="C1142" s="157"/>
      <c r="D1142" s="154"/>
      <c r="E1142" s="153"/>
      <c r="F1142" s="4"/>
      <c r="G1142" s="154"/>
      <c r="H1142" s="154"/>
      <c r="I1142" s="170"/>
      <c r="J1142" s="146"/>
      <c r="K1142" s="149"/>
      <c r="L1142" s="202"/>
      <c r="M1142" s="154"/>
    </row>
    <row r="1143" spans="1:13" ht="14.4" hidden="1" customHeight="1">
      <c r="A1143" s="154"/>
      <c r="B1143" s="166"/>
      <c r="C1143" s="157"/>
      <c r="D1143" s="154"/>
      <c r="E1143" s="153"/>
      <c r="F1143" s="4"/>
      <c r="G1143" s="154"/>
      <c r="H1143" s="154"/>
      <c r="I1143" s="170"/>
      <c r="J1143" s="146"/>
      <c r="K1143" s="149"/>
      <c r="L1143" s="202"/>
      <c r="M1143" s="154"/>
    </row>
    <row r="1144" spans="1:13" ht="14.4" hidden="1" customHeight="1">
      <c r="A1144" s="154"/>
      <c r="B1144" s="166"/>
      <c r="C1144" s="157"/>
      <c r="D1144" s="154"/>
      <c r="E1144" s="153"/>
      <c r="F1144" s="4"/>
      <c r="G1144" s="154"/>
      <c r="H1144" s="154"/>
      <c r="I1144" s="170"/>
      <c r="J1144" s="146"/>
      <c r="K1144" s="149"/>
      <c r="L1144" s="202"/>
      <c r="M1144" s="154"/>
    </row>
    <row r="1145" spans="1:13" ht="14.4" hidden="1" customHeight="1">
      <c r="A1145" s="154"/>
      <c r="B1145" s="166"/>
      <c r="C1145" s="157"/>
      <c r="D1145" s="154"/>
      <c r="E1145" s="153"/>
      <c r="F1145" s="4"/>
      <c r="G1145" s="154"/>
      <c r="H1145" s="154"/>
      <c r="I1145" s="170"/>
      <c r="J1145" s="146"/>
      <c r="K1145" s="149"/>
      <c r="L1145" s="202"/>
      <c r="M1145" s="154"/>
    </row>
    <row r="1146" spans="1:13" ht="14.4" hidden="1" customHeight="1">
      <c r="A1146" s="154"/>
      <c r="B1146" s="166"/>
      <c r="C1146" s="157"/>
      <c r="D1146" s="154"/>
      <c r="E1146" s="153"/>
      <c r="F1146" s="4"/>
      <c r="G1146" s="154"/>
      <c r="H1146" s="154"/>
      <c r="I1146" s="170"/>
      <c r="J1146" s="146"/>
      <c r="K1146" s="149"/>
      <c r="L1146" s="202"/>
      <c r="M1146" s="154"/>
    </row>
    <row r="1147" spans="1:13" ht="14.4" hidden="1" customHeight="1">
      <c r="A1147" s="154"/>
      <c r="B1147" s="166"/>
      <c r="C1147" s="157"/>
      <c r="D1147" s="154"/>
      <c r="E1147" s="153"/>
      <c r="F1147" s="4"/>
      <c r="G1147" s="154"/>
      <c r="H1147" s="154"/>
      <c r="I1147" s="170"/>
      <c r="J1147" s="146"/>
      <c r="K1147" s="149"/>
      <c r="L1147" s="202"/>
      <c r="M1147" s="154"/>
    </row>
    <row r="1148" spans="1:13" ht="14.4" hidden="1" customHeight="1">
      <c r="A1148" s="154"/>
      <c r="B1148" s="166"/>
      <c r="C1148" s="157"/>
      <c r="D1148" s="154"/>
      <c r="E1148" s="153"/>
      <c r="F1148" s="4"/>
      <c r="G1148" s="154"/>
      <c r="H1148" s="154"/>
      <c r="I1148" s="170"/>
      <c r="J1148" s="146"/>
      <c r="K1148" s="149"/>
      <c r="L1148" s="202"/>
      <c r="M1148" s="154"/>
    </row>
    <row r="1149" spans="1:13" ht="14.4" hidden="1" customHeight="1">
      <c r="A1149" s="154"/>
      <c r="B1149" s="166"/>
      <c r="C1149" s="157"/>
      <c r="D1149" s="154"/>
      <c r="E1149" s="153"/>
      <c r="F1149" s="4"/>
      <c r="G1149" s="154"/>
      <c r="H1149" s="154"/>
      <c r="I1149" s="170"/>
      <c r="J1149" s="146"/>
      <c r="K1149" s="149"/>
      <c r="L1149" s="202"/>
      <c r="M1149" s="154"/>
    </row>
    <row r="1150" spans="1:13" ht="14.4" hidden="1" customHeight="1">
      <c r="A1150" s="154"/>
      <c r="B1150" s="166"/>
      <c r="C1150" s="157"/>
      <c r="D1150" s="154"/>
      <c r="E1150" s="153"/>
      <c r="F1150" s="4"/>
      <c r="G1150" s="154"/>
      <c r="H1150" s="154"/>
      <c r="I1150" s="170"/>
      <c r="J1150" s="146"/>
      <c r="K1150" s="149"/>
      <c r="L1150" s="202"/>
      <c r="M1150" s="154"/>
    </row>
    <row r="1151" spans="1:13" ht="14.4" hidden="1" customHeight="1">
      <c r="A1151" s="154"/>
      <c r="B1151" s="166"/>
      <c r="C1151" s="157"/>
      <c r="D1151" s="154"/>
      <c r="E1151" s="153"/>
      <c r="F1151" s="4"/>
      <c r="G1151" s="154"/>
      <c r="H1151" s="154"/>
      <c r="I1151" s="170"/>
      <c r="J1151" s="146"/>
      <c r="K1151" s="149"/>
      <c r="L1151" s="202"/>
      <c r="M1151" s="154"/>
    </row>
    <row r="1152" spans="1:13" ht="14.4" hidden="1" customHeight="1">
      <c r="A1152" s="154"/>
      <c r="B1152" s="166"/>
      <c r="C1152" s="157"/>
      <c r="D1152" s="154"/>
      <c r="E1152" s="153"/>
      <c r="F1152" s="4"/>
      <c r="G1152" s="154"/>
      <c r="H1152" s="154"/>
      <c r="I1152" s="170"/>
      <c r="J1152" s="146"/>
      <c r="K1152" s="149"/>
      <c r="L1152" s="202"/>
      <c r="M1152" s="154"/>
    </row>
    <row r="1153" spans="1:13" ht="14.4" hidden="1" customHeight="1">
      <c r="A1153" s="154"/>
      <c r="B1153" s="166"/>
      <c r="C1153" s="157"/>
      <c r="D1153" s="154"/>
      <c r="E1153" s="153"/>
      <c r="F1153" s="4"/>
      <c r="G1153" s="154"/>
      <c r="H1153" s="154"/>
      <c r="I1153" s="170"/>
      <c r="J1153" s="146"/>
      <c r="K1153" s="149"/>
      <c r="L1153" s="202"/>
      <c r="M1153" s="154"/>
    </row>
    <row r="1154" spans="1:13" ht="14.4" hidden="1" customHeight="1">
      <c r="A1154" s="154"/>
      <c r="B1154" s="166"/>
      <c r="C1154" s="157"/>
      <c r="D1154" s="154"/>
      <c r="E1154" s="153"/>
      <c r="F1154" s="4"/>
      <c r="G1154" s="154"/>
      <c r="H1154" s="154"/>
      <c r="I1154" s="170"/>
      <c r="J1154" s="146"/>
      <c r="K1154" s="149"/>
      <c r="L1154" s="202"/>
      <c r="M1154" s="154"/>
    </row>
    <row r="1155" spans="1:13" ht="14.4" hidden="1" customHeight="1">
      <c r="A1155" s="154"/>
      <c r="B1155" s="166"/>
      <c r="C1155" s="157"/>
      <c r="D1155" s="154"/>
      <c r="E1155" s="153"/>
      <c r="F1155" s="4"/>
      <c r="G1155" s="154"/>
      <c r="H1155" s="154"/>
      <c r="I1155" s="170"/>
      <c r="J1155" s="146"/>
      <c r="K1155" s="149"/>
      <c r="L1155" s="202"/>
      <c r="M1155" s="154"/>
    </row>
    <row r="1156" spans="1:13" ht="14.4" hidden="1" customHeight="1">
      <c r="A1156" s="154"/>
      <c r="B1156" s="166"/>
      <c r="C1156" s="157"/>
      <c r="D1156" s="154"/>
      <c r="E1156" s="153"/>
      <c r="F1156" s="4"/>
      <c r="G1156" s="154"/>
      <c r="H1156" s="154"/>
      <c r="I1156" s="170"/>
      <c r="J1156" s="146"/>
      <c r="K1156" s="149"/>
      <c r="L1156" s="202"/>
      <c r="M1156" s="154"/>
    </row>
    <row r="1157" spans="1:13" ht="14.4" hidden="1" customHeight="1">
      <c r="A1157" s="154"/>
      <c r="B1157" s="166"/>
      <c r="C1157" s="157"/>
      <c r="D1157" s="154"/>
      <c r="E1157" s="153"/>
      <c r="F1157" s="4"/>
      <c r="G1157" s="154"/>
      <c r="H1157" s="154"/>
      <c r="I1157" s="170"/>
      <c r="J1157" s="146"/>
      <c r="K1157" s="149"/>
      <c r="L1157" s="202"/>
      <c r="M1157" s="154"/>
    </row>
    <row r="1158" spans="1:13" ht="14.4" hidden="1" customHeight="1">
      <c r="A1158" s="154"/>
      <c r="B1158" s="166"/>
      <c r="C1158" s="157"/>
      <c r="D1158" s="154"/>
      <c r="E1158" s="153"/>
      <c r="F1158" s="4"/>
      <c r="G1158" s="154"/>
      <c r="H1158" s="154"/>
      <c r="I1158" s="170"/>
      <c r="J1158" s="146"/>
      <c r="K1158" s="149"/>
      <c r="L1158" s="202"/>
      <c r="M1158" s="154"/>
    </row>
    <row r="1159" spans="1:13" ht="14.4" hidden="1" customHeight="1">
      <c r="A1159" s="154"/>
      <c r="B1159" s="166"/>
      <c r="C1159" s="157"/>
      <c r="D1159" s="154"/>
      <c r="E1159" s="153"/>
      <c r="F1159" s="4"/>
      <c r="G1159" s="154"/>
      <c r="H1159" s="154"/>
      <c r="I1159" s="170"/>
      <c r="J1159" s="146"/>
      <c r="K1159" s="149"/>
      <c r="L1159" s="202"/>
      <c r="M1159" s="154"/>
    </row>
    <row r="1160" spans="1:13" ht="14.4" hidden="1" customHeight="1">
      <c r="A1160" s="154"/>
      <c r="B1160" s="166"/>
      <c r="C1160" s="157"/>
      <c r="D1160" s="154"/>
      <c r="E1160" s="153"/>
      <c r="F1160" s="4"/>
      <c r="G1160" s="154"/>
      <c r="H1160" s="154"/>
      <c r="I1160" s="170"/>
      <c r="J1160" s="146"/>
      <c r="K1160" s="149"/>
      <c r="L1160" s="202"/>
      <c r="M1160" s="154"/>
    </row>
    <row r="1161" spans="1:13" ht="14.4" hidden="1" customHeight="1">
      <c r="A1161" s="154"/>
      <c r="B1161" s="166"/>
      <c r="C1161" s="157"/>
      <c r="D1161" s="154"/>
      <c r="E1161" s="153"/>
      <c r="F1161" s="4"/>
      <c r="G1161" s="154"/>
      <c r="H1161" s="154"/>
      <c r="I1161" s="170"/>
      <c r="J1161" s="146"/>
      <c r="K1161" s="149"/>
      <c r="L1161" s="202"/>
      <c r="M1161" s="154"/>
    </row>
    <row r="1162" spans="1:13" ht="14.4" hidden="1" customHeight="1">
      <c r="A1162" s="154"/>
      <c r="B1162" s="166"/>
      <c r="C1162" s="157"/>
      <c r="D1162" s="154"/>
      <c r="E1162" s="153"/>
      <c r="F1162" s="4"/>
      <c r="G1162" s="154"/>
      <c r="H1162" s="154"/>
      <c r="I1162" s="170"/>
      <c r="J1162" s="146"/>
      <c r="K1162" s="149"/>
      <c r="L1162" s="202"/>
      <c r="M1162" s="154"/>
    </row>
    <row r="1163" spans="1:13" ht="14.4" hidden="1" customHeight="1">
      <c r="A1163" s="154"/>
      <c r="B1163" s="166"/>
      <c r="C1163" s="157"/>
      <c r="D1163" s="154"/>
      <c r="E1163" s="153"/>
      <c r="F1163" s="4"/>
      <c r="G1163" s="154"/>
      <c r="H1163" s="154"/>
      <c r="I1163" s="170"/>
      <c r="J1163" s="146"/>
      <c r="K1163" s="149"/>
      <c r="L1163" s="202"/>
      <c r="M1163" s="154"/>
    </row>
    <row r="1164" spans="1:13" ht="14.4" hidden="1" customHeight="1">
      <c r="A1164" s="154"/>
      <c r="B1164" s="166"/>
      <c r="C1164" s="157"/>
      <c r="D1164" s="154"/>
      <c r="E1164" s="153"/>
      <c r="F1164" s="4"/>
      <c r="G1164" s="154"/>
      <c r="H1164" s="154"/>
      <c r="I1164" s="170"/>
      <c r="J1164" s="146"/>
      <c r="K1164" s="149"/>
      <c r="L1164" s="202"/>
      <c r="M1164" s="154"/>
    </row>
    <row r="1165" spans="1:13" ht="14.4" hidden="1" customHeight="1">
      <c r="A1165" s="154"/>
      <c r="B1165" s="166"/>
      <c r="C1165" s="157"/>
      <c r="D1165" s="154"/>
      <c r="E1165" s="153"/>
      <c r="F1165" s="4"/>
      <c r="G1165" s="154"/>
      <c r="H1165" s="154"/>
      <c r="I1165" s="170"/>
      <c r="J1165" s="146"/>
      <c r="K1165" s="149"/>
      <c r="L1165" s="202"/>
      <c r="M1165" s="154"/>
    </row>
    <row r="1166" spans="1:13" ht="14.4" hidden="1" customHeight="1">
      <c r="A1166" s="154"/>
      <c r="B1166" s="166"/>
      <c r="C1166" s="157"/>
      <c r="D1166" s="154"/>
      <c r="E1166" s="153"/>
      <c r="F1166" s="4"/>
      <c r="G1166" s="154"/>
      <c r="H1166" s="154"/>
      <c r="I1166" s="170"/>
      <c r="J1166" s="146"/>
      <c r="K1166" s="149"/>
      <c r="L1166" s="202"/>
      <c r="M1166" s="154"/>
    </row>
    <row r="1167" spans="1:13" ht="14.4" hidden="1" customHeight="1">
      <c r="A1167" s="154"/>
      <c r="B1167" s="166"/>
      <c r="C1167" s="157"/>
      <c r="D1167" s="154"/>
      <c r="E1167" s="153"/>
      <c r="F1167" s="4"/>
      <c r="G1167" s="154"/>
      <c r="H1167" s="154"/>
      <c r="I1167" s="170"/>
      <c r="J1167" s="146"/>
      <c r="K1167" s="149"/>
      <c r="L1167" s="202"/>
      <c r="M1167" s="154"/>
    </row>
    <row r="1168" spans="1:13" ht="14.4" hidden="1" customHeight="1">
      <c r="A1168" s="154"/>
      <c r="B1168" s="166"/>
      <c r="C1168" s="157"/>
      <c r="D1168" s="154"/>
      <c r="E1168" s="153"/>
      <c r="F1168" s="4"/>
      <c r="G1168" s="154"/>
      <c r="H1168" s="154"/>
      <c r="I1168" s="170"/>
      <c r="J1168" s="146"/>
      <c r="K1168" s="149"/>
      <c r="L1168" s="202"/>
      <c r="M1168" s="154"/>
    </row>
    <row r="1169" spans="1:13" ht="14.4" hidden="1" customHeight="1">
      <c r="A1169" s="154"/>
      <c r="B1169" s="166"/>
      <c r="C1169" s="157"/>
      <c r="D1169" s="154"/>
      <c r="E1169" s="153"/>
      <c r="F1169" s="4"/>
      <c r="G1169" s="154"/>
      <c r="H1169" s="154"/>
      <c r="I1169" s="170"/>
      <c r="J1169" s="146"/>
      <c r="K1169" s="149"/>
      <c r="L1169" s="202"/>
      <c r="M1169" s="154"/>
    </row>
    <row r="1170" spans="1:13" ht="14.4" hidden="1" customHeight="1">
      <c r="A1170" s="154"/>
      <c r="B1170" s="166"/>
      <c r="C1170" s="157"/>
      <c r="D1170" s="154"/>
      <c r="E1170" s="153"/>
      <c r="F1170" s="4"/>
      <c r="G1170" s="154"/>
      <c r="H1170" s="154"/>
      <c r="I1170" s="170"/>
      <c r="J1170" s="146"/>
      <c r="K1170" s="149"/>
      <c r="L1170" s="202"/>
      <c r="M1170" s="154"/>
    </row>
    <row r="1171" spans="1:13" ht="14.4" hidden="1" customHeight="1">
      <c r="A1171" s="154"/>
      <c r="B1171" s="166"/>
      <c r="C1171" s="157"/>
      <c r="D1171" s="154"/>
      <c r="E1171" s="153"/>
      <c r="F1171" s="4"/>
      <c r="G1171" s="154"/>
      <c r="H1171" s="154"/>
      <c r="I1171" s="170"/>
      <c r="J1171" s="146"/>
      <c r="K1171" s="149"/>
      <c r="L1171" s="202"/>
      <c r="M1171" s="154"/>
    </row>
    <row r="1172" spans="1:13" ht="14.4" hidden="1" customHeight="1">
      <c r="A1172" s="154"/>
      <c r="B1172" s="166"/>
      <c r="C1172" s="157"/>
      <c r="D1172" s="154"/>
      <c r="E1172" s="153"/>
      <c r="F1172" s="4"/>
      <c r="G1172" s="154"/>
      <c r="H1172" s="154"/>
      <c r="I1172" s="170"/>
      <c r="J1172" s="146"/>
      <c r="K1172" s="149"/>
      <c r="L1172" s="202"/>
      <c r="M1172" s="154"/>
    </row>
    <row r="1173" spans="1:13" ht="14.4" hidden="1" customHeight="1">
      <c r="A1173" s="154"/>
      <c r="B1173" s="166"/>
      <c r="C1173" s="157"/>
      <c r="D1173" s="154"/>
      <c r="E1173" s="153"/>
      <c r="F1173" s="4"/>
      <c r="G1173" s="154"/>
      <c r="H1173" s="154"/>
      <c r="I1173" s="170"/>
      <c r="J1173" s="146"/>
      <c r="K1173" s="149"/>
      <c r="L1173" s="202"/>
      <c r="M1173" s="154"/>
    </row>
    <row r="1174" spans="1:13" ht="14.4" hidden="1" customHeight="1">
      <c r="A1174" s="154"/>
      <c r="B1174" s="166"/>
      <c r="C1174" s="157"/>
      <c r="D1174" s="154"/>
      <c r="E1174" s="153"/>
      <c r="F1174" s="4"/>
      <c r="G1174" s="154"/>
      <c r="H1174" s="154"/>
      <c r="I1174" s="170"/>
      <c r="J1174" s="146"/>
      <c r="K1174" s="149"/>
      <c r="L1174" s="202"/>
      <c r="M1174" s="154"/>
    </row>
    <row r="1175" spans="1:13" ht="14.4" hidden="1" customHeight="1">
      <c r="A1175" s="154"/>
      <c r="B1175" s="166"/>
      <c r="C1175" s="157"/>
      <c r="D1175" s="154"/>
      <c r="E1175" s="153"/>
      <c r="F1175" s="4"/>
      <c r="G1175" s="154"/>
      <c r="H1175" s="154"/>
      <c r="I1175" s="170"/>
      <c r="J1175" s="146"/>
      <c r="K1175" s="149"/>
      <c r="L1175" s="202"/>
      <c r="M1175" s="154"/>
    </row>
    <row r="1176" spans="1:13" ht="14.4" hidden="1" customHeight="1">
      <c r="A1176" s="154"/>
      <c r="B1176" s="166"/>
      <c r="C1176" s="157"/>
      <c r="D1176" s="154"/>
      <c r="E1176" s="153"/>
      <c r="F1176" s="4"/>
      <c r="G1176" s="154"/>
      <c r="H1176" s="154"/>
      <c r="I1176" s="170"/>
      <c r="J1176" s="146"/>
      <c r="K1176" s="149"/>
      <c r="L1176" s="202"/>
      <c r="M1176" s="154"/>
    </row>
    <row r="1177" spans="1:13" ht="14.4" hidden="1" customHeight="1">
      <c r="A1177" s="154"/>
      <c r="B1177" s="166"/>
      <c r="C1177" s="157"/>
      <c r="D1177" s="154"/>
      <c r="E1177" s="153"/>
      <c r="F1177" s="4"/>
      <c r="G1177" s="154"/>
      <c r="H1177" s="154"/>
      <c r="I1177" s="170"/>
      <c r="J1177" s="146"/>
      <c r="K1177" s="149"/>
      <c r="L1177" s="202"/>
      <c r="M1177" s="154"/>
    </row>
    <row r="1178" spans="1:13" ht="14.4" hidden="1" customHeight="1">
      <c r="A1178" s="154"/>
      <c r="B1178" s="166"/>
      <c r="C1178" s="157"/>
      <c r="D1178" s="154"/>
      <c r="E1178" s="153"/>
      <c r="F1178" s="4"/>
      <c r="G1178" s="154"/>
      <c r="H1178" s="154"/>
      <c r="I1178" s="170"/>
      <c r="J1178" s="146"/>
      <c r="K1178" s="149"/>
      <c r="L1178" s="202"/>
      <c r="M1178" s="154"/>
    </row>
    <row r="1179" spans="1:13" ht="14.4" hidden="1" customHeight="1">
      <c r="A1179" s="154"/>
      <c r="B1179" s="166"/>
      <c r="C1179" s="157"/>
      <c r="D1179" s="154"/>
      <c r="E1179" s="153"/>
      <c r="F1179" s="4"/>
      <c r="G1179" s="154"/>
      <c r="H1179" s="154"/>
      <c r="I1179" s="170"/>
      <c r="J1179" s="146"/>
      <c r="K1179" s="149"/>
      <c r="L1179" s="202"/>
      <c r="M1179" s="154"/>
    </row>
    <row r="1180" spans="1:13" ht="14.4" hidden="1" customHeight="1">
      <c r="A1180" s="154"/>
      <c r="B1180" s="166"/>
      <c r="C1180" s="157"/>
      <c r="D1180" s="154"/>
      <c r="E1180" s="153"/>
      <c r="F1180" s="4"/>
      <c r="G1180" s="154"/>
      <c r="H1180" s="154"/>
      <c r="I1180" s="170"/>
      <c r="J1180" s="146"/>
      <c r="K1180" s="149"/>
      <c r="L1180" s="202"/>
      <c r="M1180" s="154"/>
    </row>
    <row r="1181" spans="1:13" ht="14.4" hidden="1" customHeight="1">
      <c r="A1181" s="154"/>
      <c r="B1181" s="166"/>
      <c r="C1181" s="157"/>
      <c r="D1181" s="154"/>
      <c r="E1181" s="153"/>
      <c r="F1181" s="4"/>
      <c r="G1181" s="154"/>
      <c r="H1181" s="154"/>
      <c r="I1181" s="170"/>
      <c r="J1181" s="146"/>
      <c r="K1181" s="149"/>
      <c r="L1181" s="202"/>
      <c r="M1181" s="154"/>
    </row>
    <row r="1182" spans="1:13" ht="14.4" hidden="1" customHeight="1">
      <c r="A1182" s="154"/>
      <c r="B1182" s="166"/>
      <c r="C1182" s="157"/>
      <c r="D1182" s="154"/>
      <c r="E1182" s="153"/>
      <c r="F1182" s="4"/>
      <c r="G1182" s="154"/>
      <c r="H1182" s="154"/>
      <c r="I1182" s="170"/>
      <c r="J1182" s="146"/>
      <c r="K1182" s="149"/>
      <c r="L1182" s="202"/>
      <c r="M1182" s="154"/>
    </row>
    <row r="1183" spans="1:13" ht="14.4" hidden="1" customHeight="1">
      <c r="A1183" s="154"/>
      <c r="B1183" s="166"/>
      <c r="C1183" s="157"/>
      <c r="D1183" s="154"/>
      <c r="E1183" s="153"/>
      <c r="F1183" s="4"/>
      <c r="G1183" s="154"/>
      <c r="H1183" s="154"/>
      <c r="I1183" s="170"/>
      <c r="J1183" s="146"/>
      <c r="K1183" s="149"/>
      <c r="L1183" s="202"/>
      <c r="M1183" s="154"/>
    </row>
    <row r="1184" spans="1:13" ht="14.4" hidden="1" customHeight="1">
      <c r="A1184" s="154"/>
      <c r="B1184" s="166"/>
      <c r="C1184" s="157"/>
      <c r="D1184" s="154"/>
      <c r="E1184" s="153"/>
      <c r="F1184" s="4"/>
      <c r="G1184" s="154"/>
      <c r="H1184" s="154"/>
      <c r="I1184" s="170"/>
      <c r="J1184" s="146"/>
      <c r="K1184" s="149"/>
      <c r="L1184" s="202"/>
      <c r="M1184" s="154"/>
    </row>
    <row r="1185" spans="1:13" ht="14.4" hidden="1" customHeight="1">
      <c r="A1185" s="154"/>
      <c r="B1185" s="166"/>
      <c r="C1185" s="157"/>
      <c r="D1185" s="154"/>
      <c r="E1185" s="153"/>
      <c r="F1185" s="4"/>
      <c r="G1185" s="154"/>
      <c r="H1185" s="154"/>
      <c r="I1185" s="170"/>
      <c r="J1185" s="146"/>
      <c r="K1185" s="149"/>
      <c r="L1185" s="202"/>
      <c r="M1185" s="154"/>
    </row>
    <row r="1186" spans="1:13" ht="14.4" hidden="1" customHeight="1">
      <c r="A1186" s="154"/>
      <c r="B1186" s="166"/>
      <c r="C1186" s="157"/>
      <c r="D1186" s="154"/>
      <c r="E1186" s="153"/>
      <c r="F1186" s="4"/>
      <c r="G1186" s="154"/>
      <c r="H1186" s="154"/>
      <c r="I1186" s="170"/>
      <c r="J1186" s="146"/>
      <c r="K1186" s="149"/>
      <c r="L1186" s="202"/>
      <c r="M1186" s="154"/>
    </row>
    <row r="1187" spans="1:13" ht="14.4" hidden="1" customHeight="1">
      <c r="A1187" s="154"/>
      <c r="B1187" s="166"/>
      <c r="C1187" s="157"/>
      <c r="D1187" s="154"/>
      <c r="E1187" s="153"/>
      <c r="F1187" s="4"/>
      <c r="G1187" s="154"/>
      <c r="H1187" s="154"/>
      <c r="I1187" s="170"/>
      <c r="J1187" s="146"/>
      <c r="K1187" s="149"/>
      <c r="L1187" s="202"/>
      <c r="M1187" s="154"/>
    </row>
    <row r="1188" spans="1:13" ht="14.4" hidden="1" customHeight="1">
      <c r="A1188" s="154"/>
      <c r="B1188" s="166"/>
      <c r="C1188" s="157"/>
      <c r="D1188" s="154"/>
      <c r="E1188" s="153"/>
      <c r="F1188" s="4"/>
      <c r="G1188" s="154"/>
      <c r="H1188" s="154"/>
      <c r="I1188" s="170"/>
      <c r="J1188" s="146"/>
      <c r="K1188" s="149"/>
      <c r="L1188" s="202"/>
      <c r="M1188" s="154"/>
    </row>
    <row r="1189" spans="1:13" ht="14.4" hidden="1" customHeight="1">
      <c r="A1189" s="154"/>
      <c r="B1189" s="166"/>
      <c r="C1189" s="157"/>
      <c r="D1189" s="154"/>
      <c r="E1189" s="153"/>
      <c r="F1189" s="4"/>
      <c r="G1189" s="154"/>
      <c r="H1189" s="154"/>
      <c r="I1189" s="170"/>
      <c r="J1189" s="146"/>
      <c r="K1189" s="149"/>
      <c r="L1189" s="202"/>
      <c r="M1189" s="154"/>
    </row>
    <row r="1190" spans="1:13" ht="14.4" hidden="1" customHeight="1">
      <c r="A1190" s="154"/>
      <c r="B1190" s="166"/>
      <c r="C1190" s="157"/>
      <c r="D1190" s="154"/>
      <c r="E1190" s="153"/>
      <c r="F1190" s="4"/>
      <c r="G1190" s="154"/>
      <c r="H1190" s="154"/>
      <c r="I1190" s="170"/>
      <c r="J1190" s="146"/>
      <c r="K1190" s="149"/>
      <c r="L1190" s="202"/>
      <c r="M1190" s="154"/>
    </row>
    <row r="1191" spans="1:13" ht="14.4" hidden="1" customHeight="1">
      <c r="A1191" s="154"/>
      <c r="B1191" s="166"/>
      <c r="C1191" s="157"/>
      <c r="D1191" s="154"/>
      <c r="E1191" s="153"/>
      <c r="F1191" s="4"/>
      <c r="G1191" s="154"/>
      <c r="H1191" s="154"/>
      <c r="I1191" s="170"/>
      <c r="J1191" s="146"/>
      <c r="K1191" s="149"/>
      <c r="L1191" s="202"/>
      <c r="M1191" s="154"/>
    </row>
    <row r="1192" spans="1:13" ht="14.4" hidden="1" customHeight="1">
      <c r="A1192" s="154"/>
      <c r="B1192" s="166"/>
      <c r="C1192" s="157"/>
      <c r="D1192" s="154"/>
      <c r="E1192" s="153"/>
      <c r="F1192" s="4"/>
      <c r="G1192" s="154"/>
      <c r="H1192" s="154"/>
      <c r="I1192" s="170"/>
      <c r="J1192" s="146"/>
      <c r="K1192" s="149"/>
      <c r="L1192" s="202"/>
      <c r="M1192" s="154"/>
    </row>
    <row r="1193" spans="1:13" ht="14.4" hidden="1" customHeight="1">
      <c r="A1193" s="154"/>
      <c r="B1193" s="166"/>
      <c r="C1193" s="157"/>
      <c r="D1193" s="154"/>
      <c r="E1193" s="153"/>
      <c r="F1193" s="4"/>
      <c r="G1193" s="154"/>
      <c r="H1193" s="154"/>
      <c r="I1193" s="170"/>
      <c r="J1193" s="146"/>
      <c r="K1193" s="149"/>
      <c r="L1193" s="202"/>
      <c r="M1193" s="154"/>
    </row>
    <row r="1194" spans="1:13" ht="14.4" hidden="1" customHeight="1">
      <c r="A1194" s="154"/>
      <c r="B1194" s="166"/>
      <c r="C1194" s="157"/>
      <c r="D1194" s="154"/>
      <c r="E1194" s="153"/>
      <c r="F1194" s="4"/>
      <c r="G1194" s="154"/>
      <c r="H1194" s="154"/>
      <c r="I1194" s="170"/>
      <c r="J1194" s="146"/>
      <c r="K1194" s="149"/>
      <c r="L1194" s="202"/>
      <c r="M1194" s="154"/>
    </row>
    <row r="1195" spans="1:13" ht="14.4" hidden="1" customHeight="1">
      <c r="A1195" s="154"/>
      <c r="B1195" s="166"/>
      <c r="C1195" s="157"/>
      <c r="D1195" s="154"/>
      <c r="E1195" s="153"/>
      <c r="F1195" s="4"/>
      <c r="G1195" s="154"/>
      <c r="H1195" s="154"/>
      <c r="I1195" s="170"/>
      <c r="J1195" s="146"/>
      <c r="K1195" s="149"/>
      <c r="L1195" s="202"/>
      <c r="M1195" s="154"/>
    </row>
    <row r="1196" spans="1:13" ht="14.4" hidden="1" customHeight="1">
      <c r="A1196" s="154"/>
      <c r="B1196" s="166"/>
      <c r="C1196" s="157"/>
      <c r="D1196" s="154"/>
      <c r="E1196" s="153"/>
      <c r="F1196" s="4"/>
      <c r="G1196" s="154"/>
      <c r="H1196" s="154"/>
      <c r="I1196" s="170"/>
      <c r="J1196" s="146"/>
      <c r="K1196" s="149"/>
      <c r="L1196" s="202"/>
      <c r="M1196" s="154"/>
    </row>
    <row r="1197" spans="1:13" ht="14.4" hidden="1" customHeight="1">
      <c r="A1197" s="154"/>
      <c r="B1197" s="166"/>
      <c r="C1197" s="157"/>
      <c r="D1197" s="154"/>
      <c r="E1197" s="153"/>
      <c r="F1197" s="4"/>
      <c r="G1197" s="154"/>
      <c r="H1197" s="154"/>
      <c r="I1197" s="170"/>
      <c r="J1197" s="146"/>
      <c r="K1197" s="149"/>
      <c r="L1197" s="202"/>
      <c r="M1197" s="154"/>
    </row>
    <row r="1198" spans="1:13" ht="14.4" hidden="1" customHeight="1">
      <c r="A1198" s="154"/>
      <c r="B1198" s="166"/>
      <c r="C1198" s="157"/>
      <c r="D1198" s="154"/>
      <c r="E1198" s="153"/>
      <c r="F1198" s="4"/>
      <c r="G1198" s="154"/>
      <c r="H1198" s="154"/>
      <c r="I1198" s="170"/>
      <c r="J1198" s="146"/>
      <c r="K1198" s="149"/>
      <c r="L1198" s="202"/>
      <c r="M1198" s="154"/>
    </row>
    <row r="1199" spans="1:13" ht="14.4" hidden="1" customHeight="1">
      <c r="A1199" s="154"/>
      <c r="B1199" s="166"/>
      <c r="C1199" s="157"/>
      <c r="D1199" s="154"/>
      <c r="E1199" s="153"/>
      <c r="F1199" s="4"/>
      <c r="G1199" s="154"/>
      <c r="H1199" s="154"/>
      <c r="I1199" s="170"/>
      <c r="J1199" s="146"/>
      <c r="K1199" s="149"/>
      <c r="L1199" s="202"/>
      <c r="M1199" s="154"/>
    </row>
    <row r="1200" spans="1:13" ht="14.4" hidden="1" customHeight="1">
      <c r="A1200" s="154"/>
      <c r="B1200" s="166"/>
      <c r="C1200" s="157"/>
      <c r="D1200" s="154"/>
      <c r="E1200" s="153"/>
      <c r="F1200" s="4"/>
      <c r="G1200" s="154"/>
      <c r="H1200" s="154"/>
      <c r="I1200" s="170"/>
      <c r="J1200" s="146"/>
      <c r="K1200" s="149"/>
      <c r="L1200" s="202"/>
      <c r="M1200" s="154"/>
    </row>
    <row r="1201" spans="1:13" ht="14.4" hidden="1" customHeight="1">
      <c r="A1201" s="154"/>
      <c r="B1201" s="166"/>
      <c r="C1201" s="157"/>
      <c r="D1201" s="154"/>
      <c r="E1201" s="153"/>
      <c r="F1201" s="4"/>
      <c r="G1201" s="154"/>
      <c r="H1201" s="154"/>
      <c r="I1201" s="170"/>
      <c r="J1201" s="146"/>
      <c r="K1201" s="149"/>
      <c r="L1201" s="202"/>
      <c r="M1201" s="154"/>
    </row>
    <row r="1202" spans="1:13" ht="14.4" hidden="1" customHeight="1">
      <c r="A1202" s="154"/>
      <c r="B1202" s="166"/>
      <c r="C1202" s="157"/>
      <c r="D1202" s="154"/>
      <c r="E1202" s="153"/>
      <c r="F1202" s="4"/>
      <c r="G1202" s="154"/>
      <c r="H1202" s="154"/>
      <c r="I1202" s="170"/>
      <c r="J1202" s="146"/>
      <c r="K1202" s="149"/>
      <c r="L1202" s="202"/>
      <c r="M1202" s="154"/>
    </row>
    <row r="1203" spans="1:13" ht="14.4" hidden="1" customHeight="1">
      <c r="A1203" s="154"/>
      <c r="B1203" s="166"/>
      <c r="C1203" s="157"/>
      <c r="D1203" s="154"/>
      <c r="E1203" s="153"/>
      <c r="F1203" s="4"/>
      <c r="G1203" s="154"/>
      <c r="H1203" s="154"/>
      <c r="I1203" s="170"/>
      <c r="J1203" s="146"/>
      <c r="K1203" s="149"/>
      <c r="L1203" s="202"/>
      <c r="M1203" s="154"/>
    </row>
    <row r="1204" spans="1:13" ht="14.4" hidden="1" customHeight="1">
      <c r="A1204" s="154"/>
      <c r="B1204" s="166"/>
      <c r="C1204" s="157"/>
      <c r="D1204" s="154"/>
      <c r="E1204" s="153"/>
      <c r="F1204" s="4"/>
      <c r="G1204" s="154"/>
      <c r="H1204" s="154"/>
      <c r="I1204" s="170"/>
      <c r="J1204" s="146"/>
      <c r="K1204" s="149"/>
      <c r="L1204" s="202"/>
      <c r="M1204" s="154"/>
    </row>
    <row r="1205" spans="1:13" ht="14.4" hidden="1" customHeight="1">
      <c r="A1205" s="154"/>
      <c r="B1205" s="166"/>
      <c r="C1205" s="157"/>
      <c r="D1205" s="154"/>
      <c r="E1205" s="153"/>
      <c r="F1205" s="4"/>
      <c r="G1205" s="154"/>
      <c r="H1205" s="154"/>
      <c r="I1205" s="170"/>
      <c r="J1205" s="146"/>
      <c r="K1205" s="149"/>
      <c r="L1205" s="202"/>
      <c r="M1205" s="154"/>
    </row>
    <row r="1206" spans="1:13" ht="14.4" hidden="1" customHeight="1">
      <c r="A1206" s="154"/>
      <c r="B1206" s="166"/>
      <c r="C1206" s="157"/>
      <c r="D1206" s="154"/>
      <c r="E1206" s="153"/>
      <c r="F1206" s="4"/>
      <c r="G1206" s="154"/>
      <c r="H1206" s="154"/>
      <c r="I1206" s="170"/>
      <c r="J1206" s="146"/>
      <c r="K1206" s="149"/>
      <c r="L1206" s="202"/>
      <c r="M1206" s="154"/>
    </row>
    <row r="1207" spans="1:13" ht="14.4" hidden="1" customHeight="1">
      <c r="A1207" s="154"/>
      <c r="B1207" s="166"/>
      <c r="C1207" s="157"/>
      <c r="D1207" s="154"/>
      <c r="E1207" s="153"/>
      <c r="F1207" s="4"/>
      <c r="G1207" s="154"/>
      <c r="H1207" s="154"/>
      <c r="I1207" s="170"/>
      <c r="J1207" s="146"/>
      <c r="K1207" s="149"/>
      <c r="L1207" s="202"/>
      <c r="M1207" s="154"/>
    </row>
    <row r="1208" spans="1:13" ht="14.4" hidden="1" customHeight="1">
      <c r="A1208" s="154"/>
      <c r="B1208" s="166"/>
      <c r="C1208" s="157"/>
      <c r="D1208" s="154"/>
      <c r="E1208" s="153"/>
      <c r="F1208" s="4"/>
      <c r="G1208" s="154"/>
      <c r="H1208" s="154"/>
      <c r="I1208" s="170"/>
      <c r="J1208" s="146"/>
      <c r="K1208" s="149"/>
      <c r="L1208" s="202"/>
      <c r="M1208" s="154"/>
    </row>
    <row r="1209" spans="1:13" ht="14.4" hidden="1" customHeight="1">
      <c r="A1209" s="154"/>
      <c r="B1209" s="166"/>
      <c r="C1209" s="157"/>
      <c r="D1209" s="154"/>
      <c r="E1209" s="153"/>
      <c r="F1209" s="4"/>
      <c r="G1209" s="154"/>
      <c r="H1209" s="154"/>
      <c r="I1209" s="170"/>
      <c r="J1209" s="146"/>
      <c r="K1209" s="149"/>
      <c r="L1209" s="202"/>
      <c r="M1209" s="154"/>
    </row>
    <row r="1210" spans="1:13" ht="14.4" hidden="1" customHeight="1">
      <c r="A1210" s="154"/>
      <c r="B1210" s="166"/>
      <c r="C1210" s="157"/>
      <c r="D1210" s="154"/>
      <c r="E1210" s="153"/>
      <c r="F1210" s="4"/>
      <c r="G1210" s="154"/>
      <c r="H1210" s="154"/>
      <c r="I1210" s="170"/>
      <c r="J1210" s="146"/>
      <c r="K1210" s="149"/>
      <c r="L1210" s="202"/>
      <c r="M1210" s="154"/>
    </row>
    <row r="1211" spans="1:13" ht="14.4" hidden="1" customHeight="1">
      <c r="A1211" s="154"/>
      <c r="B1211" s="166"/>
      <c r="C1211" s="157"/>
      <c r="D1211" s="154"/>
      <c r="E1211" s="153"/>
      <c r="F1211" s="4"/>
      <c r="G1211" s="154"/>
      <c r="H1211" s="154"/>
      <c r="I1211" s="170"/>
      <c r="J1211" s="146"/>
      <c r="K1211" s="149"/>
      <c r="L1211" s="202"/>
      <c r="M1211" s="154"/>
    </row>
    <row r="1212" spans="1:13" ht="14.4" hidden="1" customHeight="1">
      <c r="A1212" s="154"/>
      <c r="B1212" s="166"/>
      <c r="C1212" s="157"/>
      <c r="D1212" s="154"/>
      <c r="E1212" s="153"/>
      <c r="F1212" s="4"/>
      <c r="G1212" s="154"/>
      <c r="H1212" s="154"/>
      <c r="I1212" s="170"/>
      <c r="J1212" s="146"/>
      <c r="K1212" s="149"/>
      <c r="L1212" s="202"/>
      <c r="M1212" s="154"/>
    </row>
    <row r="1213" spans="1:13" ht="14.4" hidden="1" customHeight="1">
      <c r="A1213" s="154"/>
      <c r="B1213" s="166"/>
      <c r="C1213" s="157"/>
      <c r="D1213" s="154"/>
      <c r="E1213" s="153"/>
      <c r="F1213" s="4"/>
      <c r="G1213" s="154"/>
      <c r="H1213" s="154"/>
      <c r="I1213" s="170"/>
      <c r="J1213" s="146"/>
      <c r="K1213" s="149"/>
      <c r="L1213" s="202"/>
      <c r="M1213" s="154"/>
    </row>
    <row r="1214" spans="1:13" ht="14.4" hidden="1" customHeight="1">
      <c r="A1214" s="154"/>
      <c r="B1214" s="166"/>
      <c r="C1214" s="157"/>
      <c r="D1214" s="154"/>
      <c r="E1214" s="153"/>
      <c r="F1214" s="4"/>
      <c r="G1214" s="154"/>
      <c r="H1214" s="154"/>
      <c r="I1214" s="170"/>
      <c r="J1214" s="146"/>
      <c r="K1214" s="149"/>
      <c r="L1214" s="202"/>
      <c r="M1214" s="154"/>
    </row>
    <row r="1215" spans="1:13" ht="14.4" hidden="1" customHeight="1">
      <c r="A1215" s="154"/>
      <c r="B1215" s="166"/>
      <c r="C1215" s="157"/>
      <c r="D1215" s="154"/>
      <c r="E1215" s="153"/>
      <c r="F1215" s="4"/>
      <c r="G1215" s="154"/>
      <c r="H1215" s="154"/>
      <c r="I1215" s="170"/>
      <c r="J1215" s="146"/>
      <c r="K1215" s="149"/>
      <c r="L1215" s="202"/>
      <c r="M1215" s="154"/>
    </row>
    <row r="1216" spans="1:13" ht="14.4" hidden="1" customHeight="1">
      <c r="A1216" s="154"/>
      <c r="B1216" s="166"/>
      <c r="C1216" s="157"/>
      <c r="D1216" s="154"/>
      <c r="E1216" s="153"/>
      <c r="F1216" s="4"/>
      <c r="G1216" s="154"/>
      <c r="H1216" s="154"/>
      <c r="I1216" s="170"/>
      <c r="J1216" s="146"/>
      <c r="K1216" s="149"/>
      <c r="L1216" s="202"/>
      <c r="M1216" s="154"/>
    </row>
    <row r="1217" spans="1:13" ht="14.4" hidden="1" customHeight="1">
      <c r="A1217" s="154"/>
      <c r="B1217" s="166"/>
      <c r="C1217" s="157"/>
      <c r="D1217" s="154"/>
      <c r="E1217" s="153"/>
      <c r="F1217" s="4"/>
      <c r="G1217" s="154"/>
      <c r="H1217" s="154"/>
      <c r="I1217" s="170"/>
      <c r="J1217" s="146"/>
      <c r="K1217" s="149"/>
      <c r="L1217" s="202"/>
      <c r="M1217" s="154"/>
    </row>
    <row r="1218" spans="1:13" ht="14.4" hidden="1" customHeight="1">
      <c r="A1218" s="154"/>
      <c r="B1218" s="166"/>
      <c r="C1218" s="157"/>
      <c r="D1218" s="154"/>
      <c r="E1218" s="153"/>
      <c r="F1218" s="4"/>
      <c r="G1218" s="154"/>
      <c r="H1218" s="154"/>
      <c r="I1218" s="170"/>
      <c r="J1218" s="146"/>
      <c r="K1218" s="149"/>
      <c r="L1218" s="202"/>
      <c r="M1218" s="154"/>
    </row>
    <row r="1219" spans="1:13" ht="14.4" hidden="1" customHeight="1">
      <c r="A1219" s="154"/>
      <c r="B1219" s="166"/>
      <c r="C1219" s="157"/>
      <c r="D1219" s="154"/>
      <c r="E1219" s="153"/>
      <c r="F1219" s="4"/>
      <c r="G1219" s="154"/>
      <c r="H1219" s="154"/>
      <c r="I1219" s="170"/>
      <c r="J1219" s="146"/>
      <c r="K1219" s="149"/>
      <c r="L1219" s="202"/>
      <c r="M1219" s="154"/>
    </row>
    <row r="1220" spans="1:13" ht="14.4" hidden="1" customHeight="1">
      <c r="A1220" s="154"/>
      <c r="B1220" s="166"/>
      <c r="C1220" s="157"/>
      <c r="D1220" s="154"/>
      <c r="E1220" s="153"/>
      <c r="F1220" s="4"/>
      <c r="G1220" s="154"/>
      <c r="H1220" s="154"/>
      <c r="I1220" s="170"/>
      <c r="J1220" s="146"/>
      <c r="K1220" s="149"/>
      <c r="L1220" s="202"/>
      <c r="M1220" s="154"/>
    </row>
    <row r="1221" spans="1:13" ht="14.4" hidden="1" customHeight="1">
      <c r="A1221" s="154"/>
      <c r="B1221" s="166"/>
      <c r="C1221" s="157"/>
      <c r="D1221" s="154"/>
      <c r="E1221" s="153"/>
      <c r="F1221" s="4"/>
      <c r="G1221" s="154"/>
      <c r="H1221" s="154"/>
      <c r="I1221" s="170"/>
      <c r="J1221" s="146"/>
      <c r="K1221" s="149"/>
      <c r="L1221" s="202"/>
      <c r="M1221" s="154"/>
    </row>
    <row r="1222" spans="1:13" ht="14.4" hidden="1" customHeight="1">
      <c r="A1222" s="154"/>
      <c r="B1222" s="166"/>
      <c r="C1222" s="157"/>
      <c r="D1222" s="154"/>
      <c r="E1222" s="153"/>
      <c r="F1222" s="4"/>
      <c r="G1222" s="154"/>
      <c r="H1222" s="154"/>
      <c r="I1222" s="170"/>
      <c r="J1222" s="146"/>
      <c r="K1222" s="149"/>
      <c r="L1222" s="202"/>
      <c r="M1222" s="154"/>
    </row>
    <row r="1223" spans="1:13" ht="14.4" hidden="1" customHeight="1">
      <c r="A1223" s="154"/>
      <c r="B1223" s="166"/>
      <c r="C1223" s="157"/>
      <c r="D1223" s="154"/>
      <c r="E1223" s="153"/>
      <c r="F1223" s="4"/>
      <c r="G1223" s="154"/>
      <c r="H1223" s="154"/>
      <c r="I1223" s="170"/>
      <c r="J1223" s="146"/>
      <c r="K1223" s="149"/>
      <c r="L1223" s="202"/>
      <c r="M1223" s="154"/>
    </row>
    <row r="1224" spans="1:13" ht="14.4" hidden="1" customHeight="1">
      <c r="A1224" s="154"/>
      <c r="B1224" s="166"/>
      <c r="C1224" s="157"/>
      <c r="D1224" s="154"/>
      <c r="E1224" s="153"/>
      <c r="F1224" s="4"/>
      <c r="G1224" s="154"/>
      <c r="H1224" s="154"/>
      <c r="I1224" s="170"/>
      <c r="J1224" s="146"/>
      <c r="K1224" s="149"/>
      <c r="L1224" s="202"/>
      <c r="M1224" s="154"/>
    </row>
    <row r="1225" spans="1:13" ht="14.4" hidden="1" customHeight="1">
      <c r="A1225" s="154"/>
      <c r="B1225" s="166"/>
      <c r="C1225" s="157"/>
      <c r="D1225" s="154"/>
      <c r="E1225" s="153"/>
      <c r="F1225" s="4"/>
      <c r="G1225" s="154"/>
      <c r="H1225" s="154"/>
      <c r="I1225" s="170"/>
      <c r="J1225" s="146"/>
      <c r="K1225" s="149"/>
      <c r="L1225" s="202"/>
      <c r="M1225" s="154"/>
    </row>
    <row r="1226" spans="1:13" ht="14.4" hidden="1" customHeight="1">
      <c r="A1226" s="154"/>
      <c r="B1226" s="166"/>
      <c r="C1226" s="157"/>
      <c r="D1226" s="154"/>
      <c r="E1226" s="153"/>
      <c r="F1226" s="4"/>
      <c r="G1226" s="154"/>
      <c r="H1226" s="154"/>
      <c r="I1226" s="170"/>
      <c r="J1226" s="146"/>
      <c r="K1226" s="149"/>
      <c r="L1226" s="202"/>
      <c r="M1226" s="154"/>
    </row>
    <row r="1227" spans="1:13" ht="14.4" hidden="1" customHeight="1">
      <c r="A1227" s="154"/>
      <c r="B1227" s="166"/>
      <c r="C1227" s="157"/>
      <c r="D1227" s="154"/>
      <c r="E1227" s="153"/>
      <c r="F1227" s="4"/>
      <c r="G1227" s="154"/>
      <c r="H1227" s="154"/>
      <c r="I1227" s="170"/>
      <c r="J1227" s="146"/>
      <c r="K1227" s="149"/>
      <c r="L1227" s="202"/>
      <c r="M1227" s="154"/>
    </row>
    <row r="1228" spans="1:13" ht="14.4" hidden="1" customHeight="1">
      <c r="A1228" s="154"/>
      <c r="B1228" s="166"/>
      <c r="C1228" s="157"/>
      <c r="D1228" s="154"/>
      <c r="E1228" s="153"/>
      <c r="F1228" s="4"/>
      <c r="G1228" s="154"/>
      <c r="H1228" s="154"/>
      <c r="I1228" s="170"/>
      <c r="J1228" s="146"/>
      <c r="K1228" s="149"/>
      <c r="L1228" s="202"/>
      <c r="M1228" s="154"/>
    </row>
    <row r="1229" spans="1:13" ht="14.4" hidden="1" customHeight="1">
      <c r="A1229" s="154"/>
      <c r="B1229" s="166"/>
      <c r="C1229" s="157"/>
      <c r="D1229" s="154"/>
      <c r="E1229" s="153"/>
      <c r="F1229" s="4"/>
      <c r="G1229" s="154"/>
      <c r="H1229" s="154"/>
      <c r="I1229" s="170"/>
      <c r="J1229" s="146"/>
      <c r="K1229" s="149"/>
      <c r="L1229" s="202"/>
      <c r="M1229" s="154"/>
    </row>
    <row r="1230" spans="1:13" ht="14.4" hidden="1" customHeight="1">
      <c r="A1230" s="154"/>
      <c r="B1230" s="166"/>
      <c r="C1230" s="157"/>
      <c r="D1230" s="154"/>
      <c r="E1230" s="153"/>
      <c r="F1230" s="4"/>
      <c r="G1230" s="154"/>
      <c r="H1230" s="154"/>
      <c r="I1230" s="170"/>
      <c r="J1230" s="146"/>
      <c r="K1230" s="149"/>
      <c r="L1230" s="202"/>
      <c r="M1230" s="154"/>
    </row>
    <row r="1231" spans="1:13" ht="14.4" hidden="1" customHeight="1">
      <c r="A1231" s="154"/>
      <c r="B1231" s="166"/>
      <c r="C1231" s="157"/>
      <c r="D1231" s="154"/>
      <c r="E1231" s="153"/>
      <c r="F1231" s="4"/>
      <c r="G1231" s="154"/>
      <c r="H1231" s="154"/>
      <c r="I1231" s="170"/>
      <c r="J1231" s="146"/>
      <c r="K1231" s="149"/>
      <c r="L1231" s="202"/>
      <c r="M1231" s="154"/>
    </row>
    <row r="1232" spans="1:13" ht="14.4" hidden="1" customHeight="1">
      <c r="A1232" s="154"/>
      <c r="B1232" s="166"/>
      <c r="C1232" s="157"/>
      <c r="D1232" s="154"/>
      <c r="E1232" s="153"/>
      <c r="F1232" s="4"/>
      <c r="G1232" s="154"/>
      <c r="H1232" s="154"/>
      <c r="I1232" s="170"/>
      <c r="J1232" s="146"/>
      <c r="K1232" s="149"/>
      <c r="L1232" s="202"/>
      <c r="M1232" s="154"/>
    </row>
    <row r="1233" spans="1:13" ht="14.4" hidden="1" customHeight="1">
      <c r="A1233" s="154"/>
      <c r="B1233" s="166"/>
      <c r="C1233" s="157"/>
      <c r="D1233" s="154"/>
      <c r="E1233" s="153"/>
      <c r="F1233" s="4"/>
      <c r="G1233" s="154"/>
      <c r="H1233" s="154"/>
      <c r="I1233" s="170"/>
      <c r="J1233" s="146"/>
      <c r="K1233" s="149"/>
      <c r="L1233" s="202"/>
      <c r="M1233" s="154"/>
    </row>
    <row r="1234" spans="1:13" ht="14.4" hidden="1" customHeight="1">
      <c r="A1234" s="154"/>
      <c r="B1234" s="166"/>
      <c r="C1234" s="157"/>
      <c r="D1234" s="154"/>
      <c r="E1234" s="153"/>
      <c r="F1234" s="4"/>
      <c r="G1234" s="154"/>
      <c r="H1234" s="154"/>
      <c r="I1234" s="170"/>
      <c r="J1234" s="146"/>
      <c r="K1234" s="149"/>
      <c r="L1234" s="202"/>
      <c r="M1234" s="154"/>
    </row>
    <row r="1235" spans="1:13" ht="14.4" hidden="1" customHeight="1">
      <c r="A1235" s="154"/>
      <c r="B1235" s="166"/>
      <c r="C1235" s="157"/>
      <c r="D1235" s="154"/>
      <c r="E1235" s="153"/>
      <c r="F1235" s="4"/>
      <c r="G1235" s="154"/>
      <c r="H1235" s="154"/>
      <c r="I1235" s="170"/>
      <c r="J1235" s="146"/>
      <c r="K1235" s="149"/>
      <c r="L1235" s="202"/>
      <c r="M1235" s="154"/>
    </row>
    <row r="1236" spans="1:13" ht="14.4" hidden="1" customHeight="1">
      <c r="A1236" s="154"/>
      <c r="B1236" s="166"/>
      <c r="C1236" s="157"/>
      <c r="D1236" s="154"/>
      <c r="E1236" s="153"/>
      <c r="F1236" s="4"/>
      <c r="G1236" s="154"/>
      <c r="H1236" s="154"/>
      <c r="I1236" s="170"/>
      <c r="J1236" s="146"/>
      <c r="K1236" s="149"/>
      <c r="L1236" s="202"/>
      <c r="M1236" s="154"/>
    </row>
    <row r="1237" spans="1:13" ht="14.4" hidden="1" customHeight="1">
      <c r="A1237" s="154"/>
      <c r="B1237" s="166"/>
      <c r="C1237" s="157"/>
      <c r="D1237" s="154"/>
      <c r="E1237" s="153"/>
      <c r="F1237" s="4"/>
      <c r="G1237" s="154"/>
      <c r="H1237" s="154"/>
      <c r="I1237" s="170"/>
      <c r="J1237" s="146"/>
      <c r="K1237" s="149"/>
      <c r="L1237" s="202"/>
      <c r="M1237" s="154"/>
    </row>
    <row r="1238" spans="1:13" ht="14.4" hidden="1" customHeight="1">
      <c r="A1238" s="154"/>
      <c r="B1238" s="166"/>
      <c r="C1238" s="157"/>
      <c r="D1238" s="154"/>
      <c r="E1238" s="153"/>
      <c r="F1238" s="4"/>
      <c r="G1238" s="154"/>
      <c r="H1238" s="154"/>
      <c r="I1238" s="170"/>
      <c r="J1238" s="146"/>
      <c r="K1238" s="149"/>
      <c r="L1238" s="202"/>
      <c r="M1238" s="154"/>
    </row>
    <row r="1239" spans="1:13" ht="14.4" hidden="1" customHeight="1">
      <c r="A1239" s="154"/>
      <c r="B1239" s="166"/>
      <c r="C1239" s="157"/>
      <c r="D1239" s="154"/>
      <c r="E1239" s="153"/>
      <c r="F1239" s="4"/>
      <c r="G1239" s="154"/>
      <c r="H1239" s="154"/>
      <c r="I1239" s="170"/>
      <c r="J1239" s="146"/>
      <c r="K1239" s="149"/>
      <c r="L1239" s="202"/>
      <c r="M1239" s="154"/>
    </row>
    <row r="1240" spans="1:13" ht="14.4" hidden="1" customHeight="1">
      <c r="A1240" s="154"/>
      <c r="B1240" s="166"/>
      <c r="C1240" s="157"/>
      <c r="D1240" s="154"/>
      <c r="E1240" s="153"/>
      <c r="F1240" s="4"/>
      <c r="G1240" s="154"/>
      <c r="H1240" s="154"/>
      <c r="I1240" s="170"/>
      <c r="J1240" s="146"/>
      <c r="K1240" s="149"/>
      <c r="L1240" s="202"/>
      <c r="M1240" s="154"/>
    </row>
    <row r="1241" spans="1:13" ht="14.4" hidden="1" customHeight="1">
      <c r="A1241" s="154"/>
      <c r="B1241" s="166"/>
      <c r="C1241" s="157"/>
      <c r="D1241" s="154"/>
      <c r="E1241" s="153"/>
      <c r="F1241" s="4"/>
      <c r="G1241" s="154"/>
      <c r="H1241" s="154"/>
      <c r="I1241" s="170"/>
      <c r="J1241" s="146"/>
      <c r="K1241" s="149"/>
      <c r="L1241" s="202"/>
      <c r="M1241" s="154"/>
    </row>
    <row r="1242" spans="1:13" ht="14.4" hidden="1" customHeight="1">
      <c r="A1242" s="154"/>
      <c r="B1242" s="166"/>
      <c r="C1242" s="157"/>
      <c r="D1242" s="154"/>
      <c r="E1242" s="153"/>
      <c r="F1242" s="4"/>
      <c r="G1242" s="154"/>
      <c r="H1242" s="154"/>
      <c r="I1242" s="170"/>
      <c r="J1242" s="146"/>
      <c r="K1242" s="149"/>
      <c r="L1242" s="202"/>
      <c r="M1242" s="154"/>
    </row>
    <row r="1243" spans="1:13" ht="14.4" hidden="1" customHeight="1">
      <c r="A1243" s="154"/>
      <c r="B1243" s="166"/>
      <c r="C1243" s="157"/>
      <c r="D1243" s="154"/>
      <c r="E1243" s="153"/>
      <c r="F1243" s="4"/>
      <c r="G1243" s="154"/>
      <c r="H1243" s="154"/>
      <c r="I1243" s="170"/>
      <c r="J1243" s="146"/>
      <c r="K1243" s="149"/>
      <c r="L1243" s="202"/>
      <c r="M1243" s="154"/>
    </row>
    <row r="1244" spans="1:13" ht="14.4" hidden="1" customHeight="1">
      <c r="A1244" s="154"/>
      <c r="B1244" s="166"/>
      <c r="C1244" s="157"/>
      <c r="D1244" s="154"/>
      <c r="E1244" s="153"/>
      <c r="F1244" s="4"/>
      <c r="G1244" s="154"/>
      <c r="H1244" s="154"/>
      <c r="I1244" s="170"/>
      <c r="J1244" s="146"/>
      <c r="K1244" s="149"/>
      <c r="L1244" s="202"/>
      <c r="M1244" s="154"/>
    </row>
    <row r="1245" spans="1:13" ht="14.4" hidden="1" customHeight="1">
      <c r="A1245" s="154"/>
      <c r="B1245" s="166"/>
      <c r="C1245" s="157"/>
      <c r="D1245" s="154"/>
      <c r="E1245" s="153"/>
      <c r="F1245" s="4"/>
      <c r="G1245" s="154"/>
      <c r="H1245" s="154"/>
      <c r="I1245" s="170"/>
      <c r="J1245" s="146"/>
      <c r="K1245" s="149"/>
      <c r="L1245" s="202"/>
      <c r="M1245" s="154"/>
    </row>
    <row r="1246" spans="1:13" ht="14.4" hidden="1" customHeight="1">
      <c r="A1246" s="154"/>
      <c r="B1246" s="166"/>
      <c r="C1246" s="157"/>
      <c r="D1246" s="154"/>
      <c r="E1246" s="153"/>
      <c r="F1246" s="4"/>
      <c r="G1246" s="154"/>
      <c r="H1246" s="154"/>
      <c r="I1246" s="170"/>
      <c r="J1246" s="146"/>
      <c r="K1246" s="149"/>
      <c r="L1246" s="202"/>
      <c r="M1246" s="154"/>
    </row>
    <row r="1247" spans="1:13" ht="14.4" hidden="1" customHeight="1">
      <c r="A1247" s="154"/>
      <c r="B1247" s="166"/>
      <c r="C1247" s="157"/>
      <c r="D1247" s="154"/>
      <c r="E1247" s="153"/>
      <c r="F1247" s="4"/>
      <c r="G1247" s="154"/>
      <c r="H1247" s="154"/>
      <c r="I1247" s="170"/>
      <c r="J1247" s="146"/>
      <c r="K1247" s="149"/>
      <c r="L1247" s="202"/>
      <c r="M1247" s="154"/>
    </row>
    <row r="1248" spans="1:13" ht="14.4" hidden="1" customHeight="1">
      <c r="A1248" s="154"/>
      <c r="B1248" s="166"/>
      <c r="C1248" s="157"/>
      <c r="D1248" s="154"/>
      <c r="E1248" s="153"/>
      <c r="F1248" s="4"/>
      <c r="G1248" s="154"/>
      <c r="H1248" s="154"/>
      <c r="I1248" s="170"/>
      <c r="J1248" s="146"/>
      <c r="K1248" s="149"/>
      <c r="L1248" s="202"/>
      <c r="M1248" s="154"/>
    </row>
    <row r="1249" spans="1:13" ht="14.4" hidden="1" customHeight="1">
      <c r="A1249" s="154"/>
      <c r="B1249" s="166"/>
      <c r="C1249" s="157"/>
      <c r="D1249" s="154"/>
      <c r="E1249" s="153"/>
      <c r="F1249" s="4"/>
      <c r="G1249" s="154"/>
      <c r="H1249" s="154"/>
      <c r="I1249" s="170"/>
      <c r="J1249" s="146"/>
      <c r="K1249" s="149"/>
      <c r="L1249" s="202"/>
      <c r="M1249" s="154"/>
    </row>
    <row r="1250" spans="1:13" ht="14.4" hidden="1" customHeight="1">
      <c r="A1250" s="154"/>
      <c r="B1250" s="166"/>
      <c r="C1250" s="157"/>
      <c r="D1250" s="154"/>
      <c r="E1250" s="153"/>
      <c r="F1250" s="4"/>
      <c r="G1250" s="154"/>
      <c r="H1250" s="154"/>
      <c r="I1250" s="170"/>
      <c r="J1250" s="146"/>
      <c r="K1250" s="149"/>
      <c r="L1250" s="202"/>
      <c r="M1250" s="154"/>
    </row>
    <row r="1251" spans="1:13" ht="14.4" hidden="1" customHeight="1">
      <c r="A1251" s="154"/>
      <c r="B1251" s="166"/>
      <c r="C1251" s="157"/>
      <c r="D1251" s="154"/>
      <c r="E1251" s="153"/>
      <c r="F1251" s="4"/>
      <c r="G1251" s="154"/>
      <c r="H1251" s="154"/>
      <c r="I1251" s="170"/>
      <c r="J1251" s="146"/>
      <c r="K1251" s="149"/>
      <c r="L1251" s="202"/>
      <c r="M1251" s="154"/>
    </row>
    <row r="1252" spans="1:13" ht="14.4" hidden="1" customHeight="1">
      <c r="A1252" s="154"/>
      <c r="B1252" s="166"/>
      <c r="C1252" s="157"/>
      <c r="D1252" s="154"/>
      <c r="E1252" s="153"/>
      <c r="F1252" s="4"/>
      <c r="G1252" s="154"/>
      <c r="H1252" s="154"/>
      <c r="I1252" s="170"/>
      <c r="J1252" s="146"/>
      <c r="K1252" s="149"/>
      <c r="L1252" s="202"/>
      <c r="M1252" s="154"/>
    </row>
    <row r="1253" spans="1:13" ht="14.4" hidden="1" customHeight="1">
      <c r="A1253" s="154"/>
      <c r="B1253" s="166"/>
      <c r="C1253" s="157"/>
      <c r="D1253" s="154"/>
      <c r="E1253" s="153"/>
      <c r="F1253" s="4"/>
      <c r="G1253" s="154"/>
      <c r="H1253" s="154"/>
      <c r="I1253" s="170"/>
      <c r="J1253" s="146"/>
      <c r="K1253" s="149"/>
      <c r="L1253" s="202"/>
      <c r="M1253" s="154"/>
    </row>
  </sheetData>
  <sheetProtection algorithmName="SHA-512" hashValue="XrjY36DBBiUzjgahMprDhLxaL2+ueb1xg5N1ixbWbcxWxdL6uz5afq9IzYDewtKGdcqmplg6jiHirHyl4wklug==" saltValue="mMVH5tgHuqmck2r+0B3hfQ==" spinCount="100000" sheet="1" formatCells="0" autoFilter="0"/>
  <autoFilter ref="A9:M92" xr:uid="{AA320F44-0FD7-4323-8688-BE050E240206}"/>
  <mergeCells count="3">
    <mergeCell ref="A5:M5"/>
    <mergeCell ref="A6:M6"/>
    <mergeCell ref="A7:M7"/>
  </mergeCells>
  <pageMargins left="0.7" right="0.7" top="0.75" bottom="0.75" header="0.3" footer="0.3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DANE WEJSCIOWE</vt:lpstr>
      <vt:lpstr>Dane zamawiającego</vt:lpstr>
      <vt:lpstr>Zamówienie</vt:lpstr>
      <vt:lpstr>'Dane zamawiającego'!Obszar_wydruku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Dawid Kochowski</dc:creator>
  <cp:keywords/>
  <dc:description/>
  <cp:lastModifiedBy>biuro-bm1 (uvex, meindl, camelbak)</cp:lastModifiedBy>
  <cp:revision/>
  <dcterms:created xsi:type="dcterms:W3CDTF">2015-06-05T18:19:34Z</dcterms:created>
  <dcterms:modified xsi:type="dcterms:W3CDTF">2026-01-09T14:19:49Z</dcterms:modified>
  <cp:category/>
  <cp:contentStatus/>
</cp:coreProperties>
</file>